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техник-технолог (2)" sheetId="1" r:id="rId1"/>
    <sheet name="19.02.10 20182019" sheetId="2" r:id="rId2"/>
    <sheet name="4 курс 2019-2020" sheetId="3" r:id="rId3"/>
    <sheet name="печать" sheetId="4" r:id="rId4"/>
  </sheets>
  <definedNames>
    <definedName name="_xlnm.Print_Area" localSheetId="1">'19.02.10 20182019'!$A$1:$AC$127</definedName>
    <definedName name="_xlnm.Print_Area" localSheetId="2">'4 курс 2019-2020'!$A$1:$AC$127</definedName>
    <definedName name="_xlnm.Print_Area" localSheetId="3">'печать'!$A$1:$AC$126</definedName>
    <definedName name="_xlnm.Print_Area" localSheetId="0">'техник-технолог (2)'!$A$1:$AC$127</definedName>
  </definedNames>
  <calcPr fullCalcOnLoad="1"/>
</workbook>
</file>

<file path=xl/sharedStrings.xml><?xml version="1.0" encoding="utf-8"?>
<sst xmlns="http://schemas.openxmlformats.org/spreadsheetml/2006/main" count="1201" uniqueCount="250">
  <si>
    <t>Индекс</t>
  </si>
  <si>
    <t>Наименование, циклов, дисциплин, профессиональных модулей, МДК, практик</t>
  </si>
  <si>
    <t>Учебная нагрузка обучающихся (час.)</t>
  </si>
  <si>
    <t>О.00</t>
  </si>
  <si>
    <t>Общеобразовательный цикл</t>
  </si>
  <si>
    <t>Общеобразовательные дисциплины базовые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</si>
  <si>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</si>
  <si>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</si>
  <si>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</si>
  <si>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</si>
  <si>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</si>
  <si>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ОДП.01</t>
  </si>
  <si>
    <t>Математика</t>
  </si>
  <si>
    <t>ОДП.02</t>
  </si>
  <si>
    <t>ОП.00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</si>
  <si>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</si>
  <si>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</si>
  <si>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</si>
  <si>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</si>
  <si>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</si>
  <si>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</si>
  <si>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</si>
  <si>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</si>
  <si>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</si>
  <si>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</si>
  <si>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</si>
  <si>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МДК.01.01</t>
  </si>
  <si>
    <t>Учебная практика</t>
  </si>
  <si>
    <t>Производственная практика</t>
  </si>
  <si>
    <t>ПМ.02</t>
  </si>
  <si>
    <t>МДК.02.01</t>
  </si>
  <si>
    <t>ПМ.03</t>
  </si>
  <si>
    <t>МДК.03.01</t>
  </si>
  <si>
    <t>ПМ.04</t>
  </si>
  <si>
    <t>МДК.04.01</t>
  </si>
  <si>
    <t>УП 04</t>
  </si>
  <si>
    <t>ПП 04</t>
  </si>
  <si>
    <t>ПМ.05</t>
  </si>
  <si>
    <t>МДК.05.01</t>
  </si>
  <si>
    <t>УП 05</t>
  </si>
  <si>
    <t>ПП 05</t>
  </si>
  <si>
    <t>ПМ.06</t>
  </si>
  <si>
    <t>ПП 06</t>
  </si>
  <si>
    <t>Промежуточная аттестация</t>
  </si>
  <si>
    <t>Утверждаю:</t>
  </si>
  <si>
    <t>УЧЕБНЫЙ ПЛАН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</si>
  <si>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</si>
  <si>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</si>
  <si>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</si>
  <si>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Каникулы</t>
  </si>
  <si>
    <t>Всего</t>
  </si>
  <si>
    <t>I курс</t>
  </si>
  <si>
    <t>II курс</t>
  </si>
  <si>
    <t>III курс</t>
  </si>
  <si>
    <t>Химия</t>
  </si>
  <si>
    <t>Биология</t>
  </si>
  <si>
    <t>Физика</t>
  </si>
  <si>
    <t>Квалификация:</t>
  </si>
  <si>
    <t>ОП.06</t>
  </si>
  <si>
    <t>дисциплин и МДК</t>
  </si>
  <si>
    <t>учебной практики</t>
  </si>
  <si>
    <t>дифф.зачетов</t>
  </si>
  <si>
    <t>зачетов</t>
  </si>
  <si>
    <t>ГИА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</si>
  <si>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</si>
  <si>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</si>
  <si>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</si>
  <si>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</si>
  <si>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</si>
  <si>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</si>
  <si>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</si>
  <si>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</si>
  <si>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</si>
  <si>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</si>
  <si>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</si>
  <si>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</si>
  <si>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</si>
  <si>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Микробиология, санитария и гигиена в пищевом производстве</t>
  </si>
  <si>
    <t>Физиология питания</t>
  </si>
  <si>
    <t>Организация хранения и контроль запасов и сырья</t>
  </si>
  <si>
    <t>Информационные технологии в профессиональной деятельности</t>
  </si>
  <si>
    <t>Метрология и стандартизация</t>
  </si>
  <si>
    <t>Правовые основы профессиональной деятельности</t>
  </si>
  <si>
    <t>Основы экономики, менеджмента и маркетинга</t>
  </si>
  <si>
    <t>Охрана труда</t>
  </si>
  <si>
    <t>ОП.07</t>
  </si>
  <si>
    <t>ОП.08</t>
  </si>
  <si>
    <t>ОП.09</t>
  </si>
  <si>
    <t>Организация процесса приготовления и приготовление полуфабрикатов для сложной кулинарной продукции</t>
  </si>
  <si>
    <t>Технология приготовления полуфабрикатов для сложной кулинарной продукции</t>
  </si>
  <si>
    <t>УП 01</t>
  </si>
  <si>
    <t>ПП 01</t>
  </si>
  <si>
    <t>Организация процесса приготовления и приготовление сложной холодной кулинарной продукции</t>
  </si>
  <si>
    <t>Технология приготовления сложной холодной кулинарной продукции</t>
  </si>
  <si>
    <t>УП 02</t>
  </si>
  <si>
    <t>ПП 02</t>
  </si>
  <si>
    <t>Организация процесса приготовления и приготовление сложной горячей кулинарной продукции</t>
  </si>
  <si>
    <t>Технология приготовления сложной горячей кулинарной продукции</t>
  </si>
  <si>
    <t>УП 03</t>
  </si>
  <si>
    <t>ПП 03</t>
  </si>
  <si>
    <t>Организация процесса приготовления и приготовление сложных хлебобулочных, мучных кондитерских изделий</t>
  </si>
  <si>
    <t>Технология приготовления сложных хлебобулочных, мучных кондитерских изделий</t>
  </si>
  <si>
    <t>Организация процесса приготовления и приготовление сложных холодных и горячих десертов</t>
  </si>
  <si>
    <t>Технология приготовления сложных холодных и горячих десертов</t>
  </si>
  <si>
    <t>Организация работы структурного подразделения</t>
  </si>
  <si>
    <t>Управление структурным подразделением организации</t>
  </si>
  <si>
    <t>ПМ.07</t>
  </si>
  <si>
    <t>УП 07</t>
  </si>
  <si>
    <t>ПП 07</t>
  </si>
  <si>
    <t>ПДП</t>
  </si>
  <si>
    <t>Преддипломная практика</t>
  </si>
  <si>
    <t>производст. практики</t>
  </si>
  <si>
    <t>преддипломной практики</t>
  </si>
  <si>
    <t>МДК.07.01</t>
  </si>
  <si>
    <t>по профилю специальности</t>
  </si>
  <si>
    <t xml:space="preserve">преддипломная </t>
  </si>
  <si>
    <t>2 сем.            22 нед.</t>
  </si>
  <si>
    <t>Формы промежуточной аттестации</t>
  </si>
  <si>
    <t>всего занятий</t>
  </si>
  <si>
    <t>курсовых работ (проектов)</t>
  </si>
  <si>
    <t>лабор. и практич.           занятий</t>
  </si>
  <si>
    <t>IV курс</t>
  </si>
  <si>
    <t>Основы безопасности жизнедеятельности</t>
  </si>
  <si>
    <t>максималь                  ная</t>
  </si>
  <si>
    <t>самостоятельная  работа</t>
  </si>
  <si>
    <t>Общепрофессиональные дисциплины</t>
  </si>
  <si>
    <t>Государственная  (итоговая) аттестация</t>
  </si>
  <si>
    <t>Государственная (итоговая) аттестация</t>
  </si>
  <si>
    <t>ОДП.03</t>
  </si>
  <si>
    <t>Технология приготовления кулинарной продукции</t>
  </si>
  <si>
    <t>МДК.07.02</t>
  </si>
  <si>
    <t>Технология приготовления мучных кондитерских изделий</t>
  </si>
  <si>
    <t>1 сем.      17 нед.</t>
  </si>
  <si>
    <t>3 сем.             16 нед.</t>
  </si>
  <si>
    <t xml:space="preserve">5 сем.          16 нед.          </t>
  </si>
  <si>
    <t>4 нед.</t>
  </si>
  <si>
    <t>6 нед.</t>
  </si>
  <si>
    <t>экзаменов, в том числе экзаменов (квалификац. )</t>
  </si>
  <si>
    <t>Обязательная аудиторная</t>
  </si>
  <si>
    <t>техник-технолог</t>
  </si>
  <si>
    <t>Профиль получаемого профессионального образования:</t>
  </si>
  <si>
    <t>Выполнение работ по одной или нескольким профессиям рабочих, должностям служащих (по профессиям 16675 Повар, 12901 Кондитер)</t>
  </si>
  <si>
    <t>Распределение обязательной учебной нагрузки по курсам и семестрам (час. в семестр)</t>
  </si>
  <si>
    <r>
      <t xml:space="preserve">Форма обучения : </t>
    </r>
    <r>
      <rPr>
        <u val="single"/>
        <sz val="11"/>
        <rFont val="Times New Roman"/>
        <family val="1"/>
      </rPr>
      <t>очная</t>
    </r>
  </si>
  <si>
    <r>
      <t xml:space="preserve">Нормативный срок освоения ОПОП : </t>
    </r>
    <r>
      <rPr>
        <b/>
        <u val="single"/>
        <sz val="11"/>
        <rFont val="Times New Roman"/>
        <family val="1"/>
      </rPr>
      <t>3 года 10 мес.</t>
    </r>
  </si>
  <si>
    <r>
      <t xml:space="preserve">на базе </t>
    </r>
    <r>
      <rPr>
        <u val="single"/>
        <sz val="11"/>
        <rFont val="Times New Roman"/>
        <family val="1"/>
      </rPr>
      <t>основного общего образования</t>
    </r>
  </si>
  <si>
    <t>Математика: алгебра, начала математического анализа, геометрия</t>
  </si>
  <si>
    <t>Обществознание  (вкл. экономику и право)</t>
  </si>
  <si>
    <t>География</t>
  </si>
  <si>
    <t>Экология</t>
  </si>
  <si>
    <t>ОБД.00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</si>
  <si>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</si>
  <si>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</si>
  <si>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</si>
  <si>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</si>
  <si>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</si>
  <si>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</si>
  <si>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</si>
  <si>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</si>
  <si>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</si>
  <si>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</si>
  <si>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</si>
  <si>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ОДп.00</t>
  </si>
  <si>
    <t>Общеобразовательные профильные дисциплины</t>
  </si>
  <si>
    <t>Информатика</t>
  </si>
  <si>
    <t>УД.00</t>
  </si>
  <si>
    <t>УД.01</t>
  </si>
  <si>
    <t>Учебные дисциплины дополнительные</t>
  </si>
  <si>
    <t>0З/1ДЗ/0Э</t>
  </si>
  <si>
    <t>Основы исследовательской деятельности</t>
  </si>
  <si>
    <t>Основы предпринимательства и трудоустройства на работу</t>
  </si>
  <si>
    <t>Способы поиска работы, трудоустройства</t>
  </si>
  <si>
    <t>Основы предпринимательства, открытие собственного дела</t>
  </si>
  <si>
    <t>"-, Э</t>
  </si>
  <si>
    <t>"-, ДЗ</t>
  </si>
  <si>
    <t>"З,ДЗ</t>
  </si>
  <si>
    <t>-,ДЗ</t>
  </si>
  <si>
    <t>З,ДЗ</t>
  </si>
  <si>
    <t>ПМ.08</t>
  </si>
  <si>
    <t>МДК.08.01</t>
  </si>
  <si>
    <t>МДК.08.02</t>
  </si>
  <si>
    <t>УП.08</t>
  </si>
  <si>
    <t>ПП.08</t>
  </si>
  <si>
    <t>4 сем.                         23/8 нед.</t>
  </si>
  <si>
    <t>6 сем.          24/11 нед.</t>
  </si>
  <si>
    <t>Эк</t>
  </si>
  <si>
    <t>-,-,-,-,-,-,-,Э</t>
  </si>
  <si>
    <t>государственного бюджетного профессионального образовательного учреждения</t>
  </si>
  <si>
    <t>"Южноуральский энергетический техникум" (ГБПОУ ЮЭТ)</t>
  </si>
  <si>
    <t>по программе среднего профессионального образования (программе подготовки специалистов среднего звена)</t>
  </si>
  <si>
    <t>по специальности 19.02.10 Технология продукции общественного питания</t>
  </si>
  <si>
    <t>Приказ директора ГБПОУ ЮЭТ</t>
  </si>
  <si>
    <t>Обязательная часть циклов ОПОП</t>
  </si>
  <si>
    <t>естественнонаучный</t>
  </si>
  <si>
    <t>-,-,Э</t>
  </si>
  <si>
    <t>-,-,-,ДЗ</t>
  </si>
  <si>
    <t>-,-,ДЗ</t>
  </si>
  <si>
    <t>ДЗ</t>
  </si>
  <si>
    <t>"-,-,-,-,-,ДЗ</t>
  </si>
  <si>
    <t>"-,-,-,-,-,-,-,ДЗ</t>
  </si>
  <si>
    <t>-,-,-,Э</t>
  </si>
  <si>
    <t>"-,-,-,ДЗ</t>
  </si>
  <si>
    <t>ГИА.01</t>
  </si>
  <si>
    <t>ГИА.02</t>
  </si>
  <si>
    <t>Подготовка выпускной квалификационной работы</t>
  </si>
  <si>
    <t>Защита выпускной квалификационной работы</t>
  </si>
  <si>
    <t>2 нед.</t>
  </si>
  <si>
    <t>МДК.06.01</t>
  </si>
  <si>
    <t>УП.06</t>
  </si>
  <si>
    <t>Э(к)</t>
  </si>
  <si>
    <t>7 сем.         17 нед./5</t>
  </si>
  <si>
    <t>"-,-,-,-,-.-,-.ДЗ</t>
  </si>
  <si>
    <t>-,-,-,-,-,-,Э</t>
  </si>
  <si>
    <t>"-,-,-,-,-,-,ДЗ</t>
  </si>
  <si>
    <t>"-,-,-,ДЗ*</t>
  </si>
  <si>
    <t>0З/1ДЗ/1Э</t>
  </si>
  <si>
    <t>-,-,-,-,З,З,ДЗ</t>
  </si>
  <si>
    <t>2З/7ДЗ/2Э</t>
  </si>
  <si>
    <t>-,-,-,З,-,З,З,ДЗ</t>
  </si>
  <si>
    <t>6З/4ДЗ/0Э</t>
  </si>
  <si>
    <t>-,-,-,-,-,-,-,ДЗ</t>
  </si>
  <si>
    <t>0З/17ДЗ/16Э</t>
  </si>
  <si>
    <t>2З/24ДЗ/20Э</t>
  </si>
  <si>
    <t xml:space="preserve">Консультации 4 часа в учебном году на каждого обучающегося
Государственная (итоговая) аттестация
1. Программа базовой подготовки 
1.1. Выпускная квалификационная работа в форме: дипломного проекта 
Выполнение дипломного  проекта   4 недели
Защита дипломного проекта 2 недели
                                                                                </t>
  </si>
  <si>
    <t>№ 183 от 06 июня 2016г.</t>
  </si>
  <si>
    <t>_____________ В. М. Тучин</t>
  </si>
  <si>
    <t xml:space="preserve">                                                                                                   программа базовой подготовки</t>
  </si>
  <si>
    <t>8 сем.                            13/6 нед.</t>
  </si>
  <si>
    <t>29З/29ДЗ/21Э</t>
  </si>
  <si>
    <t>2. План учебного процесса (основная профессиональная образовательная программа подготовки специалистов среднего звена)</t>
  </si>
  <si>
    <t>"-,-</t>
  </si>
  <si>
    <t>2З/7ДЗ/3Э</t>
  </si>
  <si>
    <t>дз</t>
  </si>
  <si>
    <t>2З/9ДЗ/3Э</t>
  </si>
  <si>
    <t>10З/38ДЗ/22Э</t>
  </si>
  <si>
    <t>-,-,-,-,Э,ДЗ</t>
  </si>
  <si>
    <t>8 сем.                            23/7 нед.</t>
  </si>
  <si>
    <t>"-,-,-,-,З,-,ДЗ</t>
  </si>
  <si>
    <t>1З/7ДЗ/2Э</t>
  </si>
  <si>
    <t>-,-,-,З,-,-,З,ДЗ</t>
  </si>
  <si>
    <t>4З/4ДЗ/0Э</t>
  </si>
  <si>
    <t>-,-,-,-,ДЗ,-,-,Э</t>
  </si>
  <si>
    <t>0З/18ДЗ/16Э</t>
  </si>
  <si>
    <t>7З/39ДЗ/22Э</t>
  </si>
  <si>
    <t>1З/25ДЗ/18Э</t>
  </si>
  <si>
    <t>5З/30ДЗ/19Э</t>
  </si>
  <si>
    <t>7 сем.         12 нед./5</t>
  </si>
  <si>
    <t>8 сем.                            7/7/4/6 нед.</t>
  </si>
  <si>
    <t>№ 287 от 23 мая 2019 г.</t>
  </si>
  <si>
    <t>19.02.10-46-16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</si>
</sst>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33" borderId="14" xfId="52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16" xfId="52" applyFont="1" applyFill="1" applyBorder="1" applyAlignment="1">
      <alignment horizontal="left" vertical="center" wrapText="1"/>
      <protection/>
    </xf>
    <xf numFmtId="0" fontId="7" fillId="33" borderId="13" xfId="52" applyFont="1" applyFill="1" applyBorder="1" applyAlignment="1">
      <alignment horizontal="left" vertical="center" wrapText="1"/>
      <protection/>
    </xf>
    <xf numFmtId="0" fontId="3" fillId="33" borderId="17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33" borderId="20" xfId="52" applyFont="1" applyFill="1" applyBorder="1" applyAlignment="1">
      <alignment horizontal="left" vertical="center" wrapText="1"/>
      <protection/>
    </xf>
    <xf numFmtId="0" fontId="3" fillId="33" borderId="21" xfId="52" applyFont="1" applyFill="1" applyBorder="1" applyAlignment="1">
      <alignment horizontal="left" vertical="center" wrapText="1"/>
      <protection/>
    </xf>
    <xf numFmtId="0" fontId="7" fillId="33" borderId="22" xfId="52" applyFont="1" applyFill="1" applyBorder="1" applyAlignment="1">
      <alignment horizontal="left" vertical="center" wrapText="1"/>
      <protection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justify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justify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26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justify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21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3" xfId="52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33" borderId="26" xfId="52" applyFont="1" applyFill="1" applyBorder="1" applyAlignment="1">
      <alignment horizontal="left" vertical="center" wrapText="1"/>
      <protection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10" fillId="0" borderId="29" xfId="0" applyFont="1" applyFill="1" applyBorder="1" applyAlignment="1">
      <alignment horizont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3" fillId="0" borderId="36" xfId="52" applyFont="1" applyFill="1" applyBorder="1" applyAlignment="1">
      <alignment horizontal="center" wrapText="1"/>
      <protection/>
    </xf>
    <xf numFmtId="0" fontId="3" fillId="0" borderId="12" xfId="52" applyFont="1" applyFill="1" applyBorder="1" applyAlignment="1">
      <alignment horizontal="center" wrapText="1"/>
      <protection/>
    </xf>
    <xf numFmtId="0" fontId="3" fillId="0" borderId="37" xfId="52" applyFont="1" applyFill="1" applyBorder="1" applyAlignment="1">
      <alignment horizontal="center" wrapText="1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29" xfId="52" applyFont="1" applyFill="1" applyBorder="1" applyAlignment="1">
      <alignment horizontal="center"/>
      <protection/>
    </xf>
    <xf numFmtId="0" fontId="3" fillId="0" borderId="38" xfId="52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 wrapText="1"/>
      <protection/>
    </xf>
    <xf numFmtId="0" fontId="3" fillId="0" borderId="30" xfId="52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33" xfId="52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8" xfId="52" applyFont="1" applyFill="1" applyBorder="1" applyAlignment="1">
      <alignment horizontal="center"/>
      <protection/>
    </xf>
    <xf numFmtId="0" fontId="3" fillId="0" borderId="30" xfId="52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39" xfId="52" applyFont="1" applyFill="1" applyBorder="1" applyAlignment="1">
      <alignment horizontal="center" vertical="center"/>
      <protection/>
    </xf>
    <xf numFmtId="0" fontId="3" fillId="0" borderId="3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33" xfId="5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40" xfId="52" applyFont="1" applyFill="1" applyBorder="1" applyAlignment="1">
      <alignment horizontal="center" vertical="center"/>
      <protection/>
    </xf>
    <xf numFmtId="0" fontId="7" fillId="0" borderId="41" xfId="52" applyFont="1" applyFill="1" applyBorder="1" applyAlignment="1">
      <alignment horizontal="center" vertical="center"/>
      <protection/>
    </xf>
    <xf numFmtId="0" fontId="3" fillId="0" borderId="34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 wrapText="1"/>
      <protection/>
    </xf>
    <xf numFmtId="0" fontId="7" fillId="0" borderId="2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29" xfId="52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/>
    </xf>
    <xf numFmtId="0" fontId="14" fillId="0" borderId="45" xfId="0" applyFont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0" borderId="36" xfId="52" applyFont="1" applyFill="1" applyBorder="1" applyAlignment="1">
      <alignment horizontal="center" vertical="center" wrapText="1"/>
      <protection/>
    </xf>
    <xf numFmtId="0" fontId="12" fillId="0" borderId="38" xfId="52" applyFont="1" applyFill="1" applyBorder="1" applyAlignment="1">
      <alignment horizontal="center" vertical="center" wrapText="1"/>
      <protection/>
    </xf>
    <xf numFmtId="0" fontId="12" fillId="0" borderId="38" xfId="52" applyFont="1" applyFill="1" applyBorder="1" applyAlignment="1" quotePrefix="1">
      <alignment horizontal="center" vertical="center" wrapText="1"/>
      <protection/>
    </xf>
    <xf numFmtId="49" fontId="12" fillId="0" borderId="38" xfId="0" applyNumberFormat="1" applyFont="1" applyFill="1" applyBorder="1" applyAlignment="1">
      <alignment horizontal="center" vertical="center" wrapText="1"/>
    </xf>
    <xf numFmtId="0" fontId="12" fillId="0" borderId="47" xfId="52" applyFont="1" applyFill="1" applyBorder="1" applyAlignment="1">
      <alignment horizontal="center" vertical="center" wrapText="1"/>
      <protection/>
    </xf>
    <xf numFmtId="0" fontId="3" fillId="0" borderId="48" xfId="0" applyFont="1" applyBorder="1" applyAlignment="1">
      <alignment vertical="top" wrapText="1"/>
    </xf>
    <xf numFmtId="0" fontId="12" fillId="33" borderId="49" xfId="52" applyFont="1" applyFill="1" applyBorder="1" applyAlignment="1">
      <alignment horizontal="center" vertical="center" wrapText="1"/>
      <protection/>
    </xf>
    <xf numFmtId="0" fontId="12" fillId="33" borderId="0" xfId="52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2" fillId="33" borderId="15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wrapText="1"/>
      <protection/>
    </xf>
    <xf numFmtId="0" fontId="12" fillId="0" borderId="49" xfId="52" applyFont="1" applyFill="1" applyBorder="1" applyAlignment="1">
      <alignment horizontal="center" wrapText="1"/>
      <protection/>
    </xf>
    <xf numFmtId="0" fontId="3" fillId="0" borderId="50" xfId="0" applyFont="1" applyBorder="1" applyAlignment="1">
      <alignment vertical="top" wrapText="1"/>
    </xf>
    <xf numFmtId="0" fontId="12" fillId="33" borderId="47" xfId="52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5" fillId="33" borderId="19" xfId="52" applyFont="1" applyFill="1" applyBorder="1" applyAlignment="1">
      <alignment vertical="center" wrapText="1"/>
      <protection/>
    </xf>
    <xf numFmtId="0" fontId="15" fillId="0" borderId="51" xfId="52" applyFont="1" applyFill="1" applyBorder="1" applyAlignment="1">
      <alignment horizontal="center" vertical="center" wrapText="1"/>
      <protection/>
    </xf>
    <xf numFmtId="0" fontId="15" fillId="33" borderId="14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wrapText="1"/>
      <protection/>
    </xf>
    <xf numFmtId="0" fontId="12" fillId="33" borderId="52" xfId="52" applyFont="1" applyFill="1" applyBorder="1" applyAlignment="1">
      <alignment vertical="center" wrapText="1"/>
      <protection/>
    </xf>
    <xf numFmtId="0" fontId="12" fillId="0" borderId="49" xfId="52" applyFont="1" applyFill="1" applyBorder="1" applyAlignment="1">
      <alignment horizontal="center" vertical="center" wrapText="1"/>
      <protection/>
    </xf>
    <xf numFmtId="0" fontId="12" fillId="33" borderId="12" xfId="52" applyFont="1" applyFill="1" applyBorder="1" applyAlignment="1">
      <alignment horizontal="center" vertical="center" wrapText="1"/>
      <protection/>
    </xf>
    <xf numFmtId="0" fontId="12" fillId="0" borderId="12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33" borderId="53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2" fillId="33" borderId="54" xfId="52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33" borderId="55" xfId="52" applyFont="1" applyFill="1" applyBorder="1" applyAlignment="1">
      <alignment horizontal="center" vertical="center" wrapText="1"/>
      <protection/>
    </xf>
    <xf numFmtId="0" fontId="12" fillId="0" borderId="38" xfId="52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12" fillId="33" borderId="11" xfId="52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 wrapText="1"/>
    </xf>
    <xf numFmtId="0" fontId="3" fillId="34" borderId="12" xfId="52" applyFont="1" applyFill="1" applyBorder="1" applyAlignment="1">
      <alignment horizontal="center"/>
      <protection/>
    </xf>
    <xf numFmtId="0" fontId="3" fillId="34" borderId="29" xfId="52" applyFont="1" applyFill="1" applyBorder="1" applyAlignment="1">
      <alignment horizontal="center"/>
      <protection/>
    </xf>
    <xf numFmtId="0" fontId="3" fillId="34" borderId="10" xfId="52" applyFont="1" applyFill="1" applyBorder="1" applyAlignment="1">
      <alignment horizontal="center"/>
      <protection/>
    </xf>
    <xf numFmtId="0" fontId="3" fillId="34" borderId="33" xfId="52" applyFont="1" applyFill="1" applyBorder="1" applyAlignment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10" xfId="52" applyFont="1" applyFill="1" applyBorder="1" applyAlignment="1">
      <alignment horizontal="center" vertical="center"/>
      <protection/>
    </xf>
    <xf numFmtId="0" fontId="3" fillId="34" borderId="33" xfId="52" applyFont="1" applyFill="1" applyBorder="1" applyAlignment="1">
      <alignment horizontal="center" vertical="center"/>
      <protection/>
    </xf>
    <xf numFmtId="0" fontId="7" fillId="34" borderId="40" xfId="52" applyFont="1" applyFill="1" applyBorder="1" applyAlignment="1">
      <alignment horizontal="center" vertical="center"/>
      <protection/>
    </xf>
    <xf numFmtId="0" fontId="7" fillId="34" borderId="41" xfId="52" applyFont="1" applyFill="1" applyBorder="1" applyAlignment="1">
      <alignment horizontal="center" vertical="center"/>
      <protection/>
    </xf>
    <xf numFmtId="0" fontId="3" fillId="34" borderId="11" xfId="52" applyFont="1" applyFill="1" applyBorder="1" applyAlignment="1">
      <alignment horizontal="center" vertical="center"/>
      <protection/>
    </xf>
    <xf numFmtId="0" fontId="3" fillId="34" borderId="34" xfId="52" applyFont="1" applyFill="1" applyBorder="1" applyAlignment="1">
      <alignment horizontal="center" vertical="center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35" xfId="52" applyFont="1" applyFill="1" applyBorder="1" applyAlignment="1">
      <alignment horizontal="center" vertical="center" wrapText="1"/>
      <protection/>
    </xf>
    <xf numFmtId="0" fontId="7" fillId="34" borderId="24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12" xfId="52" applyFont="1" applyFill="1" applyBorder="1" applyAlignment="1">
      <alignment horizontal="center" vertical="center"/>
      <protection/>
    </xf>
    <xf numFmtId="0" fontId="3" fillId="34" borderId="29" xfId="52" applyFont="1" applyFill="1" applyBorder="1" applyAlignment="1">
      <alignment horizontal="center" vertical="center"/>
      <protection/>
    </xf>
    <xf numFmtId="0" fontId="10" fillId="34" borderId="14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 vertical="center" wrapText="1"/>
    </xf>
    <xf numFmtId="0" fontId="13" fillId="34" borderId="34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0" borderId="4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52" applyFont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3" borderId="16" xfId="52" applyFont="1" applyFill="1" applyBorder="1" applyAlignment="1">
      <alignment horizontal="center" vertical="center" wrapText="1"/>
      <protection/>
    </xf>
    <xf numFmtId="0" fontId="7" fillId="33" borderId="57" xfId="52" applyFont="1" applyFill="1" applyBorder="1" applyAlignment="1">
      <alignment horizontal="center" vertical="center" wrapText="1"/>
      <protection/>
    </xf>
    <xf numFmtId="0" fontId="3" fillId="0" borderId="58" xfId="52" applyFont="1" applyBorder="1" applyAlignment="1">
      <alignment vertical="top" wrapText="1"/>
      <protection/>
    </xf>
    <xf numFmtId="0" fontId="3" fillId="0" borderId="59" xfId="52" applyFont="1" applyBorder="1" applyAlignment="1">
      <alignment vertical="top" wrapText="1"/>
      <protection/>
    </xf>
    <xf numFmtId="0" fontId="3" fillId="0" borderId="60" xfId="52" applyFont="1" applyBorder="1" applyAlignment="1">
      <alignment vertical="top" wrapText="1"/>
      <protection/>
    </xf>
    <xf numFmtId="0" fontId="3" fillId="0" borderId="61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3" fillId="0" borderId="62" xfId="52" applyFont="1" applyBorder="1" applyAlignment="1">
      <alignment vertical="top" wrapText="1"/>
      <protection/>
    </xf>
    <xf numFmtId="0" fontId="3" fillId="0" borderId="63" xfId="52" applyFont="1" applyBorder="1" applyAlignment="1">
      <alignment vertical="top" wrapText="1"/>
      <protection/>
    </xf>
    <xf numFmtId="0" fontId="3" fillId="0" borderId="64" xfId="52" applyFont="1" applyBorder="1" applyAlignment="1">
      <alignment vertical="top" wrapText="1"/>
      <protection/>
    </xf>
    <xf numFmtId="0" fontId="3" fillId="0" borderId="65" xfId="52" applyFont="1" applyBorder="1" applyAlignment="1">
      <alignment vertical="top" wrapText="1"/>
      <protection/>
    </xf>
    <xf numFmtId="0" fontId="7" fillId="0" borderId="66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7" fillId="0" borderId="68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 wrapText="1"/>
    </xf>
    <xf numFmtId="0" fontId="7" fillId="0" borderId="7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3" fillId="0" borderId="0" xfId="52" applyFont="1" applyFill="1" applyAlignment="1">
      <alignment horizontal="center" vertical="center"/>
      <protection/>
    </xf>
    <xf numFmtId="0" fontId="7" fillId="0" borderId="5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52" applyFont="1" applyFill="1" applyBorder="1" applyAlignment="1">
      <alignment horizontal="left" vertical="center" wrapText="1"/>
      <protection/>
    </xf>
    <xf numFmtId="0" fontId="3" fillId="0" borderId="17" xfId="52" applyFont="1" applyFill="1" applyBorder="1" applyAlignment="1">
      <alignment horizontal="left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3" fillId="0" borderId="18" xfId="52" applyFont="1" applyFill="1" applyBorder="1" applyAlignment="1">
      <alignment horizontal="left" vertical="center" wrapText="1"/>
      <protection/>
    </xf>
    <xf numFmtId="0" fontId="12" fillId="0" borderId="53" xfId="52" applyFont="1" applyFill="1" applyBorder="1" applyAlignment="1">
      <alignment horizontal="center" vertical="center" wrapText="1"/>
      <protection/>
    </xf>
    <xf numFmtId="0" fontId="12" fillId="0" borderId="54" xfId="52" applyFont="1" applyFill="1" applyBorder="1" applyAlignment="1">
      <alignment horizontal="center" vertical="center" wrapText="1"/>
      <protection/>
    </xf>
    <xf numFmtId="0" fontId="12" fillId="0" borderId="55" xfId="52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7" fillId="0" borderId="19" xfId="52" applyFont="1" applyFill="1" applyBorder="1" applyAlignment="1">
      <alignment vertical="center" wrapText="1"/>
      <protection/>
    </xf>
    <xf numFmtId="0" fontId="3" fillId="0" borderId="48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3" fillId="0" borderId="20" xfId="52" applyFont="1" applyFill="1" applyBorder="1" applyAlignment="1">
      <alignment horizontal="left" vertical="center" wrapText="1"/>
      <protection/>
    </xf>
    <xf numFmtId="0" fontId="3" fillId="0" borderId="50" xfId="0" applyFont="1" applyFill="1" applyBorder="1" applyAlignment="1">
      <alignment vertical="top" wrapText="1"/>
    </xf>
    <xf numFmtId="0" fontId="15" fillId="0" borderId="19" xfId="52" applyFont="1" applyFill="1" applyBorder="1" applyAlignment="1">
      <alignment vertical="center" wrapText="1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7" fillId="0" borderId="57" xfId="52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left" vertical="center" wrapText="1"/>
    </xf>
    <xf numFmtId="0" fontId="3" fillId="0" borderId="58" xfId="52" applyFont="1" applyFill="1" applyBorder="1" applyAlignment="1">
      <alignment vertical="top" wrapText="1"/>
      <protection/>
    </xf>
    <xf numFmtId="0" fontId="3" fillId="0" borderId="59" xfId="52" applyFont="1" applyFill="1" applyBorder="1" applyAlignment="1">
      <alignment vertical="top" wrapText="1"/>
      <protection/>
    </xf>
    <xf numFmtId="0" fontId="3" fillId="0" borderId="60" xfId="52" applyFont="1" applyFill="1" applyBorder="1" applyAlignment="1">
      <alignment vertical="top" wrapText="1"/>
      <protection/>
    </xf>
    <xf numFmtId="0" fontId="7" fillId="0" borderId="66" xfId="0" applyFont="1" applyFill="1" applyBorder="1" applyAlignment="1">
      <alignment horizontal="center" vertical="center" textRotation="90" wrapText="1"/>
    </xf>
    <xf numFmtId="0" fontId="7" fillId="0" borderId="67" xfId="0" applyFont="1" applyFill="1" applyBorder="1" applyAlignment="1">
      <alignment horizontal="center" vertical="center" textRotation="90" wrapText="1"/>
    </xf>
    <xf numFmtId="0" fontId="14" fillId="0" borderId="45" xfId="0" applyFont="1" applyFill="1" applyBorder="1" applyAlignment="1">
      <alignment horizontal="left" vertical="center" wrapText="1"/>
    </xf>
    <xf numFmtId="0" fontId="3" fillId="0" borderId="61" xfId="52" applyFont="1" applyFill="1" applyBorder="1" applyAlignment="1">
      <alignment vertical="top" wrapText="1"/>
      <protection/>
    </xf>
    <xf numFmtId="0" fontId="3" fillId="0" borderId="0" xfId="52" applyFont="1" applyFill="1" applyBorder="1" applyAlignment="1">
      <alignment vertical="top" wrapText="1"/>
      <protection/>
    </xf>
    <xf numFmtId="0" fontId="3" fillId="0" borderId="62" xfId="52" applyFont="1" applyFill="1" applyBorder="1" applyAlignment="1">
      <alignment vertical="top" wrapText="1"/>
      <protection/>
    </xf>
    <xf numFmtId="0" fontId="7" fillId="0" borderId="68" xfId="0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left" vertical="center" wrapText="1"/>
    </xf>
    <xf numFmtId="0" fontId="3" fillId="0" borderId="63" xfId="52" applyFont="1" applyFill="1" applyBorder="1" applyAlignment="1">
      <alignment vertical="top" wrapText="1"/>
      <protection/>
    </xf>
    <xf numFmtId="0" fontId="3" fillId="0" borderId="64" xfId="52" applyFont="1" applyFill="1" applyBorder="1" applyAlignment="1">
      <alignment vertical="top" wrapText="1"/>
      <protection/>
    </xf>
    <xf numFmtId="0" fontId="3" fillId="0" borderId="65" xfId="52" applyFont="1" applyFill="1" applyBorder="1" applyAlignment="1">
      <alignment vertical="top" wrapText="1"/>
      <protection/>
    </xf>
    <xf numFmtId="0" fontId="7" fillId="0" borderId="69" xfId="0" applyFont="1" applyFill="1" applyBorder="1" applyAlignment="1">
      <alignment horizontal="center" vertical="center" textRotation="90" wrapText="1"/>
    </xf>
    <xf numFmtId="0" fontId="7" fillId="0" borderId="70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9" xfId="0" applyFont="1" applyFill="1" applyBorder="1" applyAlignment="1">
      <alignment vertical="top" wrapText="1"/>
    </xf>
    <xf numFmtId="0" fontId="3" fillId="0" borderId="73" xfId="0" applyFont="1" applyFill="1" applyBorder="1" applyAlignment="1">
      <alignment vertical="top" wrapText="1"/>
    </xf>
    <xf numFmtId="0" fontId="12" fillId="0" borderId="74" xfId="52" applyFont="1" applyFill="1" applyBorder="1" applyAlignment="1">
      <alignment vertical="center" wrapText="1"/>
      <protection/>
    </xf>
    <xf numFmtId="0" fontId="7" fillId="0" borderId="19" xfId="52" applyFont="1" applyFill="1" applyBorder="1" applyAlignment="1">
      <alignment horizontal="left" vertical="center" wrapText="1"/>
      <protection/>
    </xf>
    <xf numFmtId="0" fontId="3" fillId="0" borderId="48" xfId="52" applyFont="1" applyFill="1" applyBorder="1" applyAlignment="1">
      <alignment horizontal="left" vertical="center" wrapText="1"/>
      <protection/>
    </xf>
    <xf numFmtId="0" fontId="3" fillId="0" borderId="50" xfId="52" applyFont="1" applyFill="1" applyBorder="1" applyAlignment="1">
      <alignment horizontal="left" vertical="center" wrapText="1"/>
      <protection/>
    </xf>
    <xf numFmtId="0" fontId="3" fillId="0" borderId="73" xfId="52" applyFont="1" applyFill="1" applyBorder="1" applyAlignment="1">
      <alignment horizontal="left" vertical="center" wrapText="1"/>
      <protection/>
    </xf>
    <xf numFmtId="0" fontId="7" fillId="0" borderId="75" xfId="52" applyFont="1" applyFill="1" applyBorder="1" applyAlignment="1">
      <alignment horizontal="left" vertical="center" wrapText="1"/>
      <protection/>
    </xf>
    <xf numFmtId="0" fontId="3" fillId="0" borderId="76" xfId="52" applyFont="1" applyFill="1" applyBorder="1" applyAlignment="1">
      <alignment horizontal="left" vertical="center" wrapText="1"/>
      <protection/>
    </xf>
    <xf numFmtId="0" fontId="7" fillId="0" borderId="57" xfId="0" applyFont="1" applyFill="1" applyBorder="1" applyAlignment="1">
      <alignment horizontal="center" vertical="center" wrapText="1"/>
    </xf>
    <xf numFmtId="14" fontId="7" fillId="0" borderId="57" xfId="0" applyNumberFormat="1" applyFont="1" applyFill="1" applyBorder="1" applyAlignment="1">
      <alignment horizontal="center" vertical="center" wrapText="1"/>
    </xf>
    <xf numFmtId="0" fontId="12" fillId="0" borderId="54" xfId="52" applyFont="1" applyFill="1" applyBorder="1" applyAlignment="1" quotePrefix="1">
      <alignment horizontal="center" vertical="center" wrapText="1"/>
      <protection/>
    </xf>
    <xf numFmtId="49" fontId="12" fillId="0" borderId="54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15" fillId="0" borderId="57" xfId="52" applyFont="1" applyFill="1" applyBorder="1" applyAlignment="1">
      <alignment horizontal="center" vertical="center" wrapText="1"/>
      <protection/>
    </xf>
    <xf numFmtId="0" fontId="12" fillId="0" borderId="25" xfId="52" applyFont="1" applyFill="1" applyBorder="1" applyAlignment="1">
      <alignment horizontal="center" vertical="center" wrapText="1"/>
      <protection/>
    </xf>
    <xf numFmtId="0" fontId="12" fillId="0" borderId="77" xfId="52" applyFont="1" applyFill="1" applyBorder="1" applyAlignment="1">
      <alignment horizontal="center" vertical="center" wrapText="1"/>
      <protection/>
    </xf>
    <xf numFmtId="0" fontId="12" fillId="0" borderId="33" xfId="0" applyFont="1" applyFill="1" applyBorder="1" applyAlignment="1">
      <alignment horizontal="center" vertical="center" wrapText="1"/>
    </xf>
    <xf numFmtId="0" fontId="12" fillId="0" borderId="78" xfId="52" applyFont="1" applyFill="1" applyBorder="1" applyAlignment="1">
      <alignment horizontal="center" vertical="center" wrapText="1"/>
      <protection/>
    </xf>
    <xf numFmtId="0" fontId="12" fillId="0" borderId="33" xfId="52" applyFont="1" applyFill="1" applyBorder="1" applyAlignment="1">
      <alignment horizontal="center" vertical="center" wrapText="1"/>
      <protection/>
    </xf>
    <xf numFmtId="0" fontId="12" fillId="0" borderId="28" xfId="52" applyFont="1" applyFill="1" applyBorder="1" applyAlignment="1">
      <alignment horizontal="center" vertical="center" wrapText="1"/>
      <protection/>
    </xf>
    <xf numFmtId="0" fontId="12" fillId="0" borderId="34" xfId="5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12" fillId="0" borderId="21" xfId="52" applyFont="1" applyFill="1" applyBorder="1" applyAlignment="1">
      <alignment horizontal="center" vertical="center" wrapText="1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0" fontId="12" fillId="0" borderId="23" xfId="52" applyFont="1" applyFill="1" applyBorder="1" applyAlignment="1">
      <alignment horizontal="center" vertical="center" wrapText="1"/>
      <protection/>
    </xf>
    <xf numFmtId="0" fontId="12" fillId="0" borderId="24" xfId="52" applyFont="1" applyFill="1" applyBorder="1" applyAlignment="1">
      <alignment horizontal="center" vertical="center" wrapText="1"/>
      <protection/>
    </xf>
    <xf numFmtId="0" fontId="7" fillId="0" borderId="63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3" fillId="0" borderId="61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vertical="top" wrapText="1"/>
    </xf>
    <xf numFmtId="0" fontId="7" fillId="0" borderId="19" xfId="52" applyFont="1" applyFill="1" applyBorder="1" applyAlignment="1">
      <alignment horizontal="justify" vertical="center" wrapText="1"/>
      <protection/>
    </xf>
    <xf numFmtId="0" fontId="3" fillId="0" borderId="48" xfId="52" applyFont="1" applyFill="1" applyBorder="1" applyAlignment="1">
      <alignment horizontal="justify" vertical="center" wrapText="1"/>
      <protection/>
    </xf>
    <xf numFmtId="0" fontId="3" fillId="0" borderId="50" xfId="52" applyFont="1" applyFill="1" applyBorder="1" applyAlignment="1">
      <alignment horizontal="justify" vertical="center" wrapText="1"/>
      <protection/>
    </xf>
    <xf numFmtId="0" fontId="3" fillId="0" borderId="52" xfId="52" applyFont="1" applyFill="1" applyBorder="1" applyAlignment="1">
      <alignment horizontal="left" vertical="center" wrapText="1"/>
      <protection/>
    </xf>
    <xf numFmtId="0" fontId="7" fillId="0" borderId="19" xfId="0" applyFont="1" applyFill="1" applyBorder="1" applyAlignment="1">
      <alignment horizontal="righ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50" xfId="0" applyFont="1" applyFill="1" applyBorder="1" applyAlignment="1">
      <alignment vertical="top" wrapText="1"/>
    </xf>
    <xf numFmtId="0" fontId="3" fillId="0" borderId="48" xfId="0" applyFont="1" applyFill="1" applyBorder="1" applyAlignment="1">
      <alignment horizontal="left" vertical="top" wrapText="1"/>
    </xf>
    <xf numFmtId="0" fontId="7" fillId="0" borderId="79" xfId="52" applyFont="1" applyFill="1" applyBorder="1" applyAlignment="1">
      <alignment horizontal="center" vertical="center" wrapText="1"/>
      <protection/>
    </xf>
    <xf numFmtId="49" fontId="7" fillId="0" borderId="64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55" xfId="52" applyFont="1" applyFill="1" applyBorder="1" applyAlignment="1">
      <alignment horizontal="center" vertical="center" wrapText="1"/>
      <protection/>
    </xf>
    <xf numFmtId="0" fontId="7" fillId="0" borderId="53" xfId="52" applyFont="1" applyFill="1" applyBorder="1" applyAlignment="1">
      <alignment horizontal="center" vertical="center" wrapText="1"/>
      <protection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5" xfId="52" applyFont="1" applyFill="1" applyBorder="1" applyAlignment="1">
      <alignment horizontal="center" vertical="center" wrapText="1"/>
      <protection/>
    </xf>
    <xf numFmtId="0" fontId="3" fillId="0" borderId="29" xfId="52" applyFont="1" applyFill="1" applyBorder="1" applyAlignment="1">
      <alignment horizontal="center" vertical="center" wrapText="1"/>
      <protection/>
    </xf>
    <xf numFmtId="0" fontId="3" fillId="0" borderId="33" xfId="52" applyFont="1" applyFill="1" applyBorder="1" applyAlignment="1">
      <alignment horizontal="center" vertical="center" wrapText="1"/>
      <protection/>
    </xf>
    <xf numFmtId="0" fontId="3" fillId="0" borderId="34" xfId="52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52" applyFont="1" applyFill="1" applyBorder="1" applyAlignment="1">
      <alignment horizontal="center" vertical="center" wrapText="1"/>
      <protection/>
    </xf>
    <xf numFmtId="0" fontId="12" fillId="0" borderId="39" xfId="52" applyFont="1" applyFill="1" applyBorder="1" applyAlignment="1">
      <alignment horizontal="center" vertical="center" wrapText="1"/>
      <protection/>
    </xf>
    <xf numFmtId="0" fontId="3" fillId="0" borderId="79" xfId="0" applyFont="1" applyFill="1" applyBorder="1" applyAlignment="1">
      <alignment horizontal="center" vertical="center" wrapText="1"/>
    </xf>
    <xf numFmtId="0" fontId="15" fillId="0" borderId="79" xfId="52" applyFont="1" applyFill="1" applyBorder="1" applyAlignment="1">
      <alignment horizontal="center" vertical="center" wrapText="1"/>
      <protection/>
    </xf>
    <xf numFmtId="0" fontId="12" fillId="0" borderId="69" xfId="52" applyFont="1" applyFill="1" applyBorder="1" applyAlignment="1">
      <alignment horizontal="center" vertical="center" wrapText="1"/>
      <protection/>
    </xf>
    <xf numFmtId="0" fontId="7" fillId="0" borderId="6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37" xfId="52" applyFont="1" applyFill="1" applyBorder="1" applyAlignment="1">
      <alignment horizontal="center" vertical="center" wrapText="1"/>
      <protection/>
    </xf>
    <xf numFmtId="0" fontId="3" fillId="0" borderId="30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0" fontId="7" fillId="0" borderId="3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12" fillId="0" borderId="26" xfId="52" applyFont="1" applyFill="1" applyBorder="1" applyAlignment="1">
      <alignment horizontal="center" vertical="center" wrapText="1"/>
      <protection/>
    </xf>
    <xf numFmtId="0" fontId="12" fillId="0" borderId="26" xfId="0" applyFont="1" applyFill="1" applyBorder="1" applyAlignment="1">
      <alignment horizontal="center" vertical="center" wrapText="1"/>
    </xf>
    <xf numFmtId="0" fontId="12" fillId="0" borderId="77" xfId="52" applyFont="1" applyFill="1" applyBorder="1" applyAlignment="1">
      <alignment horizontal="center" vertical="center"/>
      <protection/>
    </xf>
    <xf numFmtId="0" fontId="12" fillId="0" borderId="25" xfId="52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12" fillId="0" borderId="28" xfId="52" applyFont="1" applyFill="1" applyBorder="1" applyAlignment="1">
      <alignment horizontal="center" wrapText="1"/>
      <protection/>
    </xf>
    <xf numFmtId="0" fontId="12" fillId="0" borderId="62" xfId="52" applyFont="1" applyFill="1" applyBorder="1" applyAlignment="1">
      <alignment horizontal="center" wrapText="1"/>
      <protection/>
    </xf>
    <xf numFmtId="0" fontId="12" fillId="0" borderId="26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5" fillId="0" borderId="13" xfId="52" applyFont="1" applyFill="1" applyBorder="1" applyAlignment="1">
      <alignment horizontal="center" wrapText="1"/>
      <protection/>
    </xf>
    <xf numFmtId="0" fontId="15" fillId="0" borderId="35" xfId="52" applyFont="1" applyFill="1" applyBorder="1" applyAlignment="1">
      <alignment horizontal="center" wrapText="1"/>
      <protection/>
    </xf>
    <xf numFmtId="0" fontId="12" fillId="0" borderId="43" xfId="52" applyFont="1" applyFill="1" applyBorder="1" applyAlignment="1">
      <alignment horizontal="center" wrapText="1"/>
      <protection/>
    </xf>
    <xf numFmtId="0" fontId="7" fillId="0" borderId="23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34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3" fillId="0" borderId="25" xfId="52" applyFont="1" applyFill="1" applyBorder="1" applyAlignment="1">
      <alignment horizontal="center" wrapText="1"/>
      <protection/>
    </xf>
    <xf numFmtId="0" fontId="3" fillId="0" borderId="29" xfId="52" applyFont="1" applyFill="1" applyBorder="1" applyAlignment="1">
      <alignment horizontal="center" wrapText="1"/>
      <protection/>
    </xf>
    <xf numFmtId="0" fontId="3" fillId="0" borderId="26" xfId="52" applyFont="1" applyFill="1" applyBorder="1" applyAlignment="1">
      <alignment horizontal="center" wrapText="1"/>
      <protection/>
    </xf>
    <xf numFmtId="0" fontId="3" fillId="0" borderId="33" xfId="52" applyFont="1" applyFill="1" applyBorder="1" applyAlignment="1">
      <alignment horizontal="center" wrapText="1"/>
      <protection/>
    </xf>
    <xf numFmtId="0" fontId="3" fillId="0" borderId="26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3" fillId="0" borderId="26" xfId="52" applyFont="1" applyFill="1" applyBorder="1" applyAlignment="1">
      <alignment horizontal="center"/>
      <protection/>
    </xf>
    <xf numFmtId="0" fontId="3" fillId="0" borderId="21" xfId="52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7" fillId="0" borderId="22" xfId="52" applyFont="1" applyFill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3" fillId="0" borderId="17" xfId="52" applyFont="1" applyFill="1" applyBorder="1" applyAlignment="1">
      <alignment horizontal="center" wrapText="1"/>
      <protection/>
    </xf>
    <xf numFmtId="0" fontId="3" fillId="0" borderId="18" xfId="52" applyFont="1" applyFill="1" applyBorder="1" applyAlignment="1">
      <alignment horizontal="center" wrapText="1"/>
      <protection/>
    </xf>
    <xf numFmtId="0" fontId="5" fillId="0" borderId="26" xfId="0" applyFont="1" applyFill="1" applyBorder="1" applyAlignment="1">
      <alignment horizontal="center" wrapText="1"/>
    </xf>
    <xf numFmtId="0" fontId="3" fillId="0" borderId="18" xfId="52" applyFont="1" applyFill="1" applyBorder="1" applyAlignment="1">
      <alignment horizontal="center"/>
      <protection/>
    </xf>
    <xf numFmtId="0" fontId="3" fillId="0" borderId="20" xfId="52" applyFont="1" applyFill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3" fillId="0" borderId="25" xfId="52" applyFont="1" applyFill="1" applyBorder="1" applyAlignment="1">
      <alignment horizontal="center"/>
      <protection/>
    </xf>
    <xf numFmtId="0" fontId="6" fillId="0" borderId="26" xfId="0" applyFont="1" applyFill="1" applyBorder="1" applyAlignment="1">
      <alignment horizontal="center"/>
    </xf>
    <xf numFmtId="0" fontId="3" fillId="0" borderId="26" xfId="52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5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view="pageLayout" zoomScale="80" zoomScaleNormal="58" zoomScalePageLayoutView="80" workbookViewId="0" topLeftCell="A85">
      <selection activeCell="F22" sqref="F22"/>
    </sheetView>
  </sheetViews>
  <sheetFormatPr defaultColWidth="9.140625" defaultRowHeight="12.75"/>
  <cols>
    <col min="1" max="1" width="11.7109375" style="0" customWidth="1"/>
    <col min="2" max="2" width="74.57421875" style="0" customWidth="1"/>
    <col min="3" max="3" width="15.28125" style="0" customWidth="1"/>
    <col min="4" max="4" width="10.00390625" style="0" customWidth="1"/>
    <col min="5" max="5" width="8.7109375" style="0" customWidth="1"/>
    <col min="6" max="6" width="10.7109375" style="5" customWidth="1"/>
    <col min="7" max="7" width="12.7109375" style="0" customWidth="1"/>
    <col min="8" max="8" width="15.28125" style="0" customWidth="1"/>
    <col min="9" max="11" width="8.7109375" style="5" customWidth="1"/>
    <col min="12" max="15" width="8.7109375" style="173" customWidth="1"/>
    <col min="16" max="16" width="8.7109375" style="5" customWidth="1"/>
  </cols>
  <sheetData>
    <row r="1" spans="1:29" s="5" customFormat="1" ht="15">
      <c r="A1" s="298"/>
      <c r="B1" s="298"/>
      <c r="C1" s="39"/>
      <c r="D1" s="39"/>
      <c r="E1" s="39"/>
      <c r="F1" s="40"/>
      <c r="G1" s="40"/>
      <c r="H1" s="40"/>
      <c r="I1" s="40"/>
      <c r="J1" s="298" t="s">
        <v>44</v>
      </c>
      <c r="K1" s="298"/>
      <c r="L1" s="298"/>
      <c r="M1" s="298"/>
      <c r="N1" s="298"/>
      <c r="O1" s="40"/>
      <c r="P1" s="40"/>
      <c r="Q1" s="40"/>
      <c r="R1" s="40"/>
      <c r="S1" s="40"/>
      <c r="T1" s="40"/>
      <c r="U1" s="40"/>
      <c r="V1" s="41"/>
      <c r="W1" s="41"/>
      <c r="X1" s="41"/>
      <c r="Y1" s="41"/>
      <c r="Z1" s="41"/>
      <c r="AA1" s="41"/>
      <c r="AB1" s="41"/>
      <c r="AC1" s="41"/>
    </row>
    <row r="2" spans="1:29" s="5" customFormat="1" ht="15">
      <c r="A2" s="38"/>
      <c r="B2" s="38"/>
      <c r="C2" s="39"/>
      <c r="D2" s="39"/>
      <c r="E2" s="39"/>
      <c r="F2" s="40"/>
      <c r="G2" s="40"/>
      <c r="H2" s="40"/>
      <c r="I2" s="40"/>
      <c r="J2" s="298" t="s">
        <v>191</v>
      </c>
      <c r="K2" s="298"/>
      <c r="L2" s="298"/>
      <c r="M2" s="298"/>
      <c r="N2" s="298"/>
      <c r="O2" s="42"/>
      <c r="P2" s="40"/>
      <c r="Q2" s="40"/>
      <c r="R2" s="40"/>
      <c r="S2" s="40"/>
      <c r="T2" s="40"/>
      <c r="U2" s="40"/>
      <c r="V2" s="41"/>
      <c r="W2" s="298"/>
      <c r="X2" s="298"/>
      <c r="Y2" s="298"/>
      <c r="Z2" s="298"/>
      <c r="AA2" s="298"/>
      <c r="AB2" s="298"/>
      <c r="AC2" s="298"/>
    </row>
    <row r="3" spans="1:29" s="5" customFormat="1" ht="15" customHeight="1">
      <c r="A3" s="298"/>
      <c r="B3" s="298"/>
      <c r="C3" s="39"/>
      <c r="D3" s="39"/>
      <c r="E3" s="39"/>
      <c r="F3" s="40"/>
      <c r="G3" s="40"/>
      <c r="H3" s="40"/>
      <c r="I3" s="40"/>
      <c r="J3" s="298" t="s">
        <v>224</v>
      </c>
      <c r="K3" s="298"/>
      <c r="L3" s="298"/>
      <c r="M3" s="298"/>
      <c r="N3" s="298"/>
      <c r="O3" s="42"/>
      <c r="P3" s="40"/>
      <c r="Q3" s="40"/>
      <c r="R3" s="40"/>
      <c r="S3" s="40"/>
      <c r="T3" s="40"/>
      <c r="U3" s="40"/>
      <c r="V3" s="41"/>
      <c r="W3" s="298"/>
      <c r="X3" s="298"/>
      <c r="Y3" s="298"/>
      <c r="Z3" s="298"/>
      <c r="AA3" s="298"/>
      <c r="AB3" s="298"/>
      <c r="AC3" s="298"/>
    </row>
    <row r="4" spans="1:29" s="5" customFormat="1" ht="15">
      <c r="A4" s="38"/>
      <c r="B4" s="38"/>
      <c r="C4" s="39"/>
      <c r="D4" s="39"/>
      <c r="E4" s="39"/>
      <c r="F4" s="39"/>
      <c r="G4" s="39"/>
      <c r="H4" s="39"/>
      <c r="I4" s="39"/>
      <c r="J4" s="298" t="s">
        <v>225</v>
      </c>
      <c r="K4" s="298"/>
      <c r="L4" s="298"/>
      <c r="M4" s="298"/>
      <c r="N4" s="298"/>
      <c r="O4" s="43"/>
      <c r="P4" s="39"/>
      <c r="Q4" s="39"/>
      <c r="R4" s="39"/>
      <c r="S4" s="39"/>
      <c r="T4" s="39"/>
      <c r="U4" s="39"/>
      <c r="V4" s="41"/>
      <c r="W4" s="298"/>
      <c r="X4" s="298"/>
      <c r="Y4" s="298"/>
      <c r="Z4" s="298"/>
      <c r="AA4" s="298"/>
      <c r="AB4" s="298"/>
      <c r="AC4" s="298"/>
    </row>
    <row r="5" spans="1:29" s="5" customFormat="1" ht="14.25" customHeight="1">
      <c r="A5" s="297" t="s">
        <v>45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42"/>
      <c r="P5" s="40"/>
      <c r="Q5" s="298"/>
      <c r="R5" s="298"/>
      <c r="S5" s="298"/>
      <c r="T5" s="298"/>
      <c r="U5" s="298"/>
      <c r="V5" s="298"/>
      <c r="W5" s="298"/>
      <c r="X5" s="41"/>
      <c r="Y5" s="41"/>
      <c r="Z5" s="41"/>
      <c r="AA5" s="41"/>
      <c r="AB5" s="41"/>
      <c r="AC5" s="41"/>
    </row>
    <row r="6" spans="1:29" s="5" customFormat="1" ht="18" customHeight="1">
      <c r="A6" s="299" t="s">
        <v>187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8"/>
      <c r="R6" s="298"/>
      <c r="S6" s="298"/>
      <c r="T6" s="298"/>
      <c r="U6" s="298"/>
      <c r="V6" s="298"/>
      <c r="W6" s="298"/>
      <c r="X6" s="41"/>
      <c r="Y6" s="41"/>
      <c r="Z6" s="41"/>
      <c r="AA6" s="41"/>
      <c r="AB6" s="41"/>
      <c r="AC6" s="41"/>
    </row>
    <row r="7" spans="1:29" s="5" customFormat="1" ht="18" customHeight="1">
      <c r="A7" s="297" t="s">
        <v>188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42"/>
      <c r="P7" s="40"/>
      <c r="Q7" s="38"/>
      <c r="R7" s="38"/>
      <c r="S7" s="38"/>
      <c r="T7" s="38"/>
      <c r="U7" s="38"/>
      <c r="V7" s="38"/>
      <c r="W7" s="38"/>
      <c r="X7" s="41"/>
      <c r="Y7" s="41"/>
      <c r="Z7" s="41"/>
      <c r="AA7" s="41"/>
      <c r="AB7" s="41"/>
      <c r="AC7" s="41"/>
    </row>
    <row r="8" spans="1:29" s="5" customFormat="1" ht="18" customHeight="1">
      <c r="A8" s="299" t="s">
        <v>189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</row>
    <row r="9" spans="1:29" s="5" customFormat="1" ht="18" customHeight="1">
      <c r="A9" s="297" t="s">
        <v>190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42"/>
      <c r="P9" s="40"/>
      <c r="Q9" s="40"/>
      <c r="R9" s="40"/>
      <c r="S9" s="39"/>
      <c r="T9" s="46"/>
      <c r="U9" s="46"/>
      <c r="V9" s="41"/>
      <c r="W9" s="41"/>
      <c r="X9" s="41"/>
      <c r="Y9" s="41"/>
      <c r="Z9" s="41"/>
      <c r="AA9" s="41"/>
      <c r="AB9" s="41"/>
      <c r="AC9" s="41"/>
    </row>
    <row r="10" spans="1:29" s="5" customFormat="1" ht="15">
      <c r="A10" s="297" t="s">
        <v>226</v>
      </c>
      <c r="B10" s="297"/>
      <c r="C10" s="297"/>
      <c r="D10" s="297"/>
      <c r="E10" s="297"/>
      <c r="F10" s="297"/>
      <c r="G10" s="297"/>
      <c r="H10" s="297"/>
      <c r="I10" s="297"/>
      <c r="J10" s="39" t="s">
        <v>57</v>
      </c>
      <c r="K10" s="40"/>
      <c r="L10" s="300" t="s">
        <v>139</v>
      </c>
      <c r="M10" s="300"/>
      <c r="N10" s="300"/>
      <c r="O10" s="300"/>
      <c r="P10" s="300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  <c r="AB10" s="41"/>
      <c r="AC10" s="41"/>
    </row>
    <row r="11" spans="1:29" s="5" customFormat="1" ht="15">
      <c r="A11" s="45"/>
      <c r="B11" s="45"/>
      <c r="C11" s="45"/>
      <c r="D11" s="45"/>
      <c r="E11" s="45"/>
      <c r="F11" s="39"/>
      <c r="G11" s="39"/>
      <c r="H11" s="39"/>
      <c r="I11" s="39"/>
      <c r="J11" s="298" t="s">
        <v>143</v>
      </c>
      <c r="K11" s="298"/>
      <c r="L11" s="298"/>
      <c r="M11" s="298"/>
      <c r="N11" s="298"/>
      <c r="O11" s="44"/>
      <c r="P11" s="39"/>
      <c r="Q11" s="39"/>
      <c r="R11" s="39"/>
      <c r="S11" s="39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s="5" customFormat="1" ht="15">
      <c r="A12" s="45"/>
      <c r="B12" s="45"/>
      <c r="C12" s="45"/>
      <c r="D12" s="45"/>
      <c r="E12" s="45"/>
      <c r="F12" s="39"/>
      <c r="G12" s="39"/>
      <c r="H12" s="39"/>
      <c r="I12" s="39"/>
      <c r="J12" s="40" t="s">
        <v>144</v>
      </c>
      <c r="K12" s="40"/>
      <c r="L12" s="42"/>
      <c r="M12" s="42"/>
      <c r="N12" s="42"/>
      <c r="O12" s="44"/>
      <c r="P12" s="39"/>
      <c r="Q12" s="39"/>
      <c r="R12" s="39"/>
      <c r="S12" s="39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s="5" customFormat="1" ht="15">
      <c r="A13" s="45"/>
      <c r="B13" s="45"/>
      <c r="C13" s="45"/>
      <c r="D13" s="45"/>
      <c r="E13" s="45"/>
      <c r="F13" s="39"/>
      <c r="G13" s="39"/>
      <c r="H13" s="39"/>
      <c r="I13" s="39"/>
      <c r="J13" s="298" t="s">
        <v>145</v>
      </c>
      <c r="K13" s="298"/>
      <c r="L13" s="298"/>
      <c r="M13" s="298"/>
      <c r="N13" s="298"/>
      <c r="O13" s="44"/>
      <c r="P13" s="39"/>
      <c r="Q13" s="39"/>
      <c r="R13" s="39"/>
      <c r="S13" s="39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 s="5" customFormat="1" ht="15" customHeight="1">
      <c r="A14" s="45"/>
      <c r="B14" s="45"/>
      <c r="C14" s="45"/>
      <c r="D14" s="45"/>
      <c r="E14" s="45"/>
      <c r="F14" s="45"/>
      <c r="G14" s="45"/>
      <c r="H14" s="45"/>
      <c r="I14" s="45"/>
      <c r="J14" s="40" t="s">
        <v>140</v>
      </c>
      <c r="K14" s="40"/>
      <c r="L14" s="42"/>
      <c r="M14" s="42"/>
      <c r="N14" s="42"/>
      <c r="O14" s="43"/>
      <c r="P14" s="39"/>
      <c r="Q14" s="39"/>
      <c r="R14" s="39"/>
      <c r="S14" s="39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s="5" customFormat="1" ht="15" customHeight="1">
      <c r="A15" s="45"/>
      <c r="B15" s="45"/>
      <c r="C15" s="45"/>
      <c r="D15" s="45"/>
      <c r="E15" s="45"/>
      <c r="F15" s="45"/>
      <c r="G15" s="45"/>
      <c r="H15" s="45"/>
      <c r="I15" s="45"/>
      <c r="J15" s="301" t="s">
        <v>193</v>
      </c>
      <c r="K15" s="298"/>
      <c r="L15" s="298"/>
      <c r="M15" s="298"/>
      <c r="N15" s="298"/>
      <c r="O15" s="43"/>
      <c r="P15" s="39"/>
      <c r="Q15" s="39"/>
      <c r="R15" s="39"/>
      <c r="S15" s="39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5" customFormat="1" ht="15" customHeight="1" thickBot="1">
      <c r="A16" s="302" t="s">
        <v>46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42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s="5" customFormat="1" ht="30" customHeight="1">
      <c r="A17" s="303" t="s">
        <v>47</v>
      </c>
      <c r="B17" s="305" t="s">
        <v>48</v>
      </c>
      <c r="C17" s="305" t="s">
        <v>27</v>
      </c>
      <c r="D17" s="307" t="s">
        <v>28</v>
      </c>
      <c r="E17" s="307"/>
      <c r="F17" s="305" t="s">
        <v>43</v>
      </c>
      <c r="G17" s="305" t="s">
        <v>127</v>
      </c>
      <c r="H17" s="305" t="s">
        <v>49</v>
      </c>
      <c r="I17" s="311" t="s">
        <v>50</v>
      </c>
      <c r="J17" s="175"/>
      <c r="K17" s="47"/>
      <c r="L17" s="48"/>
      <c r="M17" s="48"/>
      <c r="N17" s="48"/>
      <c r="O17" s="48"/>
      <c r="P17" s="49"/>
      <c r="Q17" s="49"/>
      <c r="R17" s="49"/>
      <c r="S17" s="49"/>
      <c r="T17" s="50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s="5" customFormat="1" ht="30.75" customHeight="1">
      <c r="A18" s="304"/>
      <c r="B18" s="306"/>
      <c r="C18" s="306"/>
      <c r="D18" s="51" t="s">
        <v>114</v>
      </c>
      <c r="E18" s="51" t="s">
        <v>115</v>
      </c>
      <c r="F18" s="306"/>
      <c r="G18" s="306"/>
      <c r="H18" s="306"/>
      <c r="I18" s="312"/>
      <c r="J18" s="175"/>
      <c r="K18" s="47"/>
      <c r="L18" s="48"/>
      <c r="M18" s="48"/>
      <c r="N18" s="48"/>
      <c r="O18" s="52"/>
      <c r="P18" s="53"/>
      <c r="Q18" s="53"/>
      <c r="R18" s="53"/>
      <c r="S18" s="53"/>
      <c r="T18" s="54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s="5" customFormat="1" ht="15.75" customHeight="1">
      <c r="A19" s="176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177">
        <v>9</v>
      </c>
      <c r="J19" s="47"/>
      <c r="K19" s="47"/>
      <c r="L19" s="48"/>
      <c r="M19" s="48"/>
      <c r="N19" s="48"/>
      <c r="O19" s="52"/>
      <c r="P19" s="53"/>
      <c r="Q19" s="53"/>
      <c r="R19" s="53"/>
      <c r="S19" s="53"/>
      <c r="T19" s="54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s="5" customFormat="1" ht="15" customHeight="1">
      <c r="A20" s="176" t="s">
        <v>51</v>
      </c>
      <c r="B20" s="51">
        <v>39</v>
      </c>
      <c r="C20" s="51">
        <v>0</v>
      </c>
      <c r="D20" s="51">
        <v>0</v>
      </c>
      <c r="E20" s="51">
        <v>0</v>
      </c>
      <c r="F20" s="51">
        <v>2</v>
      </c>
      <c r="G20" s="51">
        <v>0</v>
      </c>
      <c r="H20" s="51">
        <v>11</v>
      </c>
      <c r="I20" s="177">
        <f>B20+C20+D20+E20+F20+G20+H20</f>
        <v>52</v>
      </c>
      <c r="J20" s="47"/>
      <c r="K20" s="47"/>
      <c r="L20" s="48"/>
      <c r="M20" s="48"/>
      <c r="N20" s="48"/>
      <c r="O20" s="52"/>
      <c r="P20" s="53"/>
      <c r="Q20" s="53"/>
      <c r="R20" s="53"/>
      <c r="S20" s="53"/>
      <c r="T20" s="54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s="5" customFormat="1" ht="15" customHeight="1">
      <c r="A21" s="176" t="s">
        <v>52</v>
      </c>
      <c r="B21" s="51">
        <v>31</v>
      </c>
      <c r="C21" s="51">
        <v>8</v>
      </c>
      <c r="D21" s="51">
        <v>0</v>
      </c>
      <c r="E21" s="51">
        <v>0</v>
      </c>
      <c r="F21" s="51">
        <v>2</v>
      </c>
      <c r="G21" s="51">
        <v>0</v>
      </c>
      <c r="H21" s="51">
        <v>11</v>
      </c>
      <c r="I21" s="177">
        <f>B21+C21+D21+E21+F21+G21+H21</f>
        <v>52</v>
      </c>
      <c r="J21" s="47"/>
      <c r="K21" s="47"/>
      <c r="L21" s="48"/>
      <c r="M21" s="48"/>
      <c r="N21" s="48"/>
      <c r="O21" s="52"/>
      <c r="P21" s="53"/>
      <c r="Q21" s="53"/>
      <c r="R21" s="53"/>
      <c r="S21" s="53"/>
      <c r="T21" s="54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s="5" customFormat="1" ht="15" customHeight="1">
      <c r="A22" s="176" t="s">
        <v>53</v>
      </c>
      <c r="B22" s="51">
        <v>29</v>
      </c>
      <c r="C22" s="51">
        <v>6</v>
      </c>
      <c r="D22" s="51">
        <v>5</v>
      </c>
      <c r="E22" s="51">
        <v>0</v>
      </c>
      <c r="F22" s="51">
        <v>2</v>
      </c>
      <c r="G22" s="51">
        <v>0</v>
      </c>
      <c r="H22" s="51">
        <v>10</v>
      </c>
      <c r="I22" s="177">
        <f>B22+C22+D22+E22+F22+G22+H22</f>
        <v>52</v>
      </c>
      <c r="J22" s="47"/>
      <c r="K22" s="47"/>
      <c r="L22" s="48"/>
      <c r="M22" s="48"/>
      <c r="N22" s="48"/>
      <c r="O22" s="52"/>
      <c r="P22" s="53"/>
      <c r="Q22" s="53"/>
      <c r="R22" s="53"/>
      <c r="S22" s="53"/>
      <c r="T22" s="54"/>
      <c r="U22" s="41"/>
      <c r="V22" s="41"/>
      <c r="W22" s="41"/>
      <c r="X22" s="41"/>
      <c r="Y22" s="41"/>
      <c r="Z22" s="41"/>
      <c r="AA22" s="41"/>
      <c r="AB22" s="41"/>
      <c r="AC22" s="41"/>
    </row>
    <row r="23" spans="1:29" s="5" customFormat="1" ht="15" customHeight="1" thickBot="1">
      <c r="A23" s="178" t="s">
        <v>121</v>
      </c>
      <c r="B23" s="148">
        <v>19</v>
      </c>
      <c r="C23" s="148">
        <v>3</v>
      </c>
      <c r="D23" s="148">
        <v>8</v>
      </c>
      <c r="E23" s="148">
        <v>4</v>
      </c>
      <c r="F23" s="148">
        <v>1</v>
      </c>
      <c r="G23" s="148">
        <v>6</v>
      </c>
      <c r="H23" s="148">
        <v>2</v>
      </c>
      <c r="I23" s="179">
        <f>B23+C23+D23+E23+F23+G23+H23</f>
        <v>43</v>
      </c>
      <c r="J23" s="47"/>
      <c r="K23" s="47"/>
      <c r="L23" s="48"/>
      <c r="M23" s="48"/>
      <c r="N23" s="48"/>
      <c r="O23" s="52"/>
      <c r="P23" s="53"/>
      <c r="Q23" s="53"/>
      <c r="R23" s="53"/>
      <c r="S23" s="53"/>
      <c r="T23" s="54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s="5" customFormat="1" ht="15" customHeight="1" thickBot="1">
      <c r="A24" s="174" t="s">
        <v>50</v>
      </c>
      <c r="B24" s="81">
        <f aca="true" t="shared" si="0" ref="B24:H24">SUM(B20:B23)</f>
        <v>118</v>
      </c>
      <c r="C24" s="81">
        <f t="shared" si="0"/>
        <v>17</v>
      </c>
      <c r="D24" s="81">
        <f t="shared" si="0"/>
        <v>13</v>
      </c>
      <c r="E24" s="81">
        <f t="shared" si="0"/>
        <v>4</v>
      </c>
      <c r="F24" s="81">
        <f t="shared" si="0"/>
        <v>7</v>
      </c>
      <c r="G24" s="81">
        <f t="shared" si="0"/>
        <v>6</v>
      </c>
      <c r="H24" s="81">
        <f t="shared" si="0"/>
        <v>34</v>
      </c>
      <c r="I24" s="130">
        <f>B24+C24+D24+E24+F24+G24+H24</f>
        <v>199</v>
      </c>
      <c r="J24" s="55"/>
      <c r="K24" s="47"/>
      <c r="L24" s="48"/>
      <c r="M24" s="48"/>
      <c r="N24" s="48"/>
      <c r="O24" s="52"/>
      <c r="P24" s="53"/>
      <c r="Q24" s="53"/>
      <c r="R24" s="53"/>
      <c r="S24" s="53"/>
      <c r="T24" s="54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s="5" customFormat="1" ht="15.75" customHeight="1" thickBot="1">
      <c r="A25" s="313" t="s">
        <v>229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52"/>
      <c r="P25" s="53"/>
      <c r="Q25" s="53"/>
      <c r="R25" s="53"/>
      <c r="S25" s="53"/>
      <c r="T25" s="54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s="5" customFormat="1" ht="32.25" customHeight="1">
      <c r="A26" s="314" t="s">
        <v>0</v>
      </c>
      <c r="B26" s="346" t="s">
        <v>1</v>
      </c>
      <c r="C26" s="348" t="s">
        <v>117</v>
      </c>
      <c r="D26" s="349" t="s">
        <v>2</v>
      </c>
      <c r="E26" s="349"/>
      <c r="F26" s="349"/>
      <c r="G26" s="349"/>
      <c r="H26" s="349"/>
      <c r="I26" s="350" t="s">
        <v>142</v>
      </c>
      <c r="J26" s="351"/>
      <c r="K26" s="351"/>
      <c r="L26" s="351"/>
      <c r="M26" s="351"/>
      <c r="N26" s="351"/>
      <c r="O26" s="351"/>
      <c r="P26" s="352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ht="19.5" customHeight="1">
      <c r="A27" s="315"/>
      <c r="B27" s="347"/>
      <c r="C27" s="345"/>
      <c r="D27" s="353" t="s">
        <v>123</v>
      </c>
      <c r="E27" s="345" t="s">
        <v>124</v>
      </c>
      <c r="F27" s="320" t="s">
        <v>138</v>
      </c>
      <c r="G27" s="321"/>
      <c r="H27" s="322"/>
      <c r="I27" s="326" t="s">
        <v>51</v>
      </c>
      <c r="J27" s="327"/>
      <c r="K27" s="326" t="s">
        <v>52</v>
      </c>
      <c r="L27" s="327"/>
      <c r="M27" s="308" t="s">
        <v>53</v>
      </c>
      <c r="N27" s="308"/>
      <c r="O27" s="308" t="s">
        <v>121</v>
      </c>
      <c r="P27" s="30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20.25" customHeight="1">
      <c r="A28" s="315"/>
      <c r="B28" s="347"/>
      <c r="C28" s="345"/>
      <c r="D28" s="354"/>
      <c r="E28" s="345"/>
      <c r="F28" s="323"/>
      <c r="G28" s="324"/>
      <c r="H28" s="325"/>
      <c r="I28" s="308" t="s">
        <v>132</v>
      </c>
      <c r="J28" s="308" t="s">
        <v>116</v>
      </c>
      <c r="K28" s="308" t="s">
        <v>133</v>
      </c>
      <c r="L28" s="310" t="s">
        <v>183</v>
      </c>
      <c r="M28" s="310" t="s">
        <v>134</v>
      </c>
      <c r="N28" s="310" t="s">
        <v>184</v>
      </c>
      <c r="O28" s="310" t="s">
        <v>210</v>
      </c>
      <c r="P28" s="309" t="s">
        <v>227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7.25" customHeight="1">
      <c r="A29" s="315"/>
      <c r="B29" s="347"/>
      <c r="C29" s="345"/>
      <c r="D29" s="354"/>
      <c r="E29" s="345"/>
      <c r="F29" s="316" t="s">
        <v>118</v>
      </c>
      <c r="G29" s="318" t="s">
        <v>120</v>
      </c>
      <c r="H29" s="318" t="s">
        <v>119</v>
      </c>
      <c r="I29" s="308"/>
      <c r="J29" s="308"/>
      <c r="K29" s="308"/>
      <c r="L29" s="310"/>
      <c r="M29" s="310"/>
      <c r="N29" s="310"/>
      <c r="O29" s="310"/>
      <c r="P29" s="30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26.25" customHeight="1">
      <c r="A30" s="315"/>
      <c r="B30" s="347"/>
      <c r="C30" s="345"/>
      <c r="D30" s="354"/>
      <c r="E30" s="345"/>
      <c r="F30" s="317"/>
      <c r="G30" s="319"/>
      <c r="H30" s="319"/>
      <c r="I30" s="308"/>
      <c r="J30" s="308"/>
      <c r="K30" s="308"/>
      <c r="L30" s="310"/>
      <c r="M30" s="310"/>
      <c r="N30" s="310"/>
      <c r="O30" s="310"/>
      <c r="P30" s="309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.75" customHeight="1" thickBot="1">
      <c r="A31" s="95">
        <v>1</v>
      </c>
      <c r="B31" s="28">
        <v>2</v>
      </c>
      <c r="C31" s="28">
        <v>3</v>
      </c>
      <c r="D31" s="28">
        <v>4</v>
      </c>
      <c r="E31" s="28">
        <v>5</v>
      </c>
      <c r="F31" s="91">
        <v>6</v>
      </c>
      <c r="G31" s="28"/>
      <c r="H31" s="92">
        <v>7</v>
      </c>
      <c r="I31" s="91">
        <v>8</v>
      </c>
      <c r="J31" s="91">
        <v>9</v>
      </c>
      <c r="K31" s="91">
        <v>10</v>
      </c>
      <c r="L31" s="109">
        <v>11</v>
      </c>
      <c r="M31" s="109">
        <v>12</v>
      </c>
      <c r="N31" s="109">
        <v>13</v>
      </c>
      <c r="O31" s="109">
        <v>14</v>
      </c>
      <c r="P31" s="110">
        <v>15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8" customHeight="1" thickBot="1">
      <c r="A32" s="56" t="s">
        <v>3</v>
      </c>
      <c r="B32" s="25" t="s">
        <v>4</v>
      </c>
      <c r="C32" s="27" t="s">
        <v>233</v>
      </c>
      <c r="D32" s="27">
        <f>D33+D45+D49</f>
        <v>2106</v>
      </c>
      <c r="E32" s="27">
        <f>E33+E45+E49</f>
        <v>702</v>
      </c>
      <c r="F32" s="27">
        <f>F33+F45+F49</f>
        <v>1404</v>
      </c>
      <c r="G32" s="27">
        <f aca="true" t="shared" si="1" ref="G32:P32">G33+G45+G49</f>
        <v>620</v>
      </c>
      <c r="H32" s="27">
        <f t="shared" si="1"/>
        <v>0</v>
      </c>
      <c r="I32" s="81">
        <f t="shared" si="1"/>
        <v>612</v>
      </c>
      <c r="J32" s="81">
        <f t="shared" si="1"/>
        <v>792</v>
      </c>
      <c r="K32" s="111">
        <f t="shared" si="1"/>
        <v>0</v>
      </c>
      <c r="L32" s="111">
        <f t="shared" si="1"/>
        <v>0</v>
      </c>
      <c r="M32" s="111">
        <f t="shared" si="1"/>
        <v>0</v>
      </c>
      <c r="N32" s="111">
        <f t="shared" si="1"/>
        <v>0</v>
      </c>
      <c r="O32" s="111">
        <f t="shared" si="1"/>
        <v>0</v>
      </c>
      <c r="P32" s="112">
        <f t="shared" si="1"/>
        <v>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8" customHeight="1" thickBot="1">
      <c r="A33" s="57" t="s">
        <v>150</v>
      </c>
      <c r="B33" s="25" t="s">
        <v>5</v>
      </c>
      <c r="C33" s="93" t="s">
        <v>231</v>
      </c>
      <c r="D33" s="27">
        <f>D34+D35+D36+D37+D38+D39+D40+D41+D42+D43+D44</f>
        <v>1611</v>
      </c>
      <c r="E33" s="27">
        <f aca="true" t="shared" si="2" ref="E33:P33">E34+E35+E36+E37+E38+E39+E40+E41+E42+E43+E44</f>
        <v>531</v>
      </c>
      <c r="F33" s="27">
        <f>F34+F35+F36+F37+F38+F39+F40+F41+F42+F43+F44</f>
        <v>1080</v>
      </c>
      <c r="G33" s="27">
        <f t="shared" si="2"/>
        <v>505</v>
      </c>
      <c r="H33" s="27">
        <f t="shared" si="2"/>
        <v>0</v>
      </c>
      <c r="I33" s="81">
        <f t="shared" si="2"/>
        <v>442</v>
      </c>
      <c r="J33" s="81">
        <f t="shared" si="2"/>
        <v>638</v>
      </c>
      <c r="K33" s="111">
        <f t="shared" si="2"/>
        <v>0</v>
      </c>
      <c r="L33" s="111">
        <f t="shared" si="2"/>
        <v>0</v>
      </c>
      <c r="M33" s="111">
        <f t="shared" si="2"/>
        <v>0</v>
      </c>
      <c r="N33" s="111">
        <f t="shared" si="2"/>
        <v>0</v>
      </c>
      <c r="O33" s="111">
        <f t="shared" si="2"/>
        <v>0</v>
      </c>
      <c r="P33" s="112">
        <f t="shared" si="2"/>
        <v>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5">
      <c r="A34" s="58" t="s">
        <v>151</v>
      </c>
      <c r="B34" s="20" t="s">
        <v>6</v>
      </c>
      <c r="C34" s="190" t="s">
        <v>173</v>
      </c>
      <c r="D34" s="213">
        <f>E34+F34</f>
        <v>161</v>
      </c>
      <c r="E34" s="197">
        <v>39</v>
      </c>
      <c r="F34" s="205">
        <f aca="true" t="shared" si="3" ref="F34:F44">I34+J34+K34+L34+M34+N34</f>
        <v>122</v>
      </c>
      <c r="G34" s="214">
        <v>46</v>
      </c>
      <c r="H34" s="197"/>
      <c r="I34" s="215">
        <v>34</v>
      </c>
      <c r="J34" s="190">
        <v>88</v>
      </c>
      <c r="K34" s="113"/>
      <c r="L34" s="114"/>
      <c r="M34" s="115"/>
      <c r="N34" s="115"/>
      <c r="O34" s="116"/>
      <c r="P34" s="11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">
      <c r="A35" s="60" t="s">
        <v>152</v>
      </c>
      <c r="B35" s="13" t="s">
        <v>7</v>
      </c>
      <c r="C35" s="191" t="s">
        <v>174</v>
      </c>
      <c r="D35" s="213">
        <f aca="true" t="shared" si="4" ref="D35:D44">E35+F35</f>
        <v>136</v>
      </c>
      <c r="E35" s="216">
        <v>58</v>
      </c>
      <c r="F35" s="205">
        <f t="shared" si="3"/>
        <v>78</v>
      </c>
      <c r="G35" s="217"/>
      <c r="H35" s="218"/>
      <c r="I35" s="219">
        <v>34</v>
      </c>
      <c r="J35" s="191">
        <v>44</v>
      </c>
      <c r="K35" s="118"/>
      <c r="L35" s="119"/>
      <c r="M35" s="120"/>
      <c r="N35" s="120"/>
      <c r="O35" s="121"/>
      <c r="P35" s="122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5">
      <c r="A36" s="60" t="s">
        <v>153</v>
      </c>
      <c r="B36" s="13" t="s">
        <v>8</v>
      </c>
      <c r="C36" s="191" t="s">
        <v>175</v>
      </c>
      <c r="D36" s="213">
        <f t="shared" si="4"/>
        <v>156</v>
      </c>
      <c r="E36" s="216">
        <v>39</v>
      </c>
      <c r="F36" s="205">
        <f t="shared" si="3"/>
        <v>117</v>
      </c>
      <c r="G36" s="216">
        <v>117</v>
      </c>
      <c r="H36" s="220"/>
      <c r="I36" s="217">
        <v>51</v>
      </c>
      <c r="J36" s="191">
        <v>66</v>
      </c>
      <c r="K36" s="118"/>
      <c r="L36" s="119"/>
      <c r="M36" s="120"/>
      <c r="N36" s="120"/>
      <c r="O36" s="121"/>
      <c r="P36" s="122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5">
      <c r="A37" s="60" t="s">
        <v>154</v>
      </c>
      <c r="B37" s="13" t="s">
        <v>146</v>
      </c>
      <c r="C37" s="190" t="s">
        <v>173</v>
      </c>
      <c r="D37" s="213">
        <f t="shared" si="4"/>
        <v>236</v>
      </c>
      <c r="E37" s="204">
        <v>80</v>
      </c>
      <c r="F37" s="205">
        <f t="shared" si="3"/>
        <v>156</v>
      </c>
      <c r="G37" s="221">
        <v>80</v>
      </c>
      <c r="H37" s="204"/>
      <c r="I37" s="221">
        <v>34</v>
      </c>
      <c r="J37" s="221">
        <v>122</v>
      </c>
      <c r="K37" s="123"/>
      <c r="L37" s="124"/>
      <c r="M37" s="124"/>
      <c r="N37" s="124"/>
      <c r="O37" s="125"/>
      <c r="P37" s="126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5">
      <c r="A38" s="60" t="s">
        <v>155</v>
      </c>
      <c r="B38" s="13" t="s">
        <v>9</v>
      </c>
      <c r="C38" s="192" t="s">
        <v>176</v>
      </c>
      <c r="D38" s="213">
        <f t="shared" si="4"/>
        <v>158</v>
      </c>
      <c r="E38" s="216">
        <v>58</v>
      </c>
      <c r="F38" s="205">
        <f t="shared" si="3"/>
        <v>100</v>
      </c>
      <c r="G38" s="217">
        <v>50</v>
      </c>
      <c r="H38" s="222"/>
      <c r="I38" s="214">
        <v>34</v>
      </c>
      <c r="J38" s="223">
        <v>66</v>
      </c>
      <c r="K38" s="127"/>
      <c r="L38" s="121"/>
      <c r="M38" s="128"/>
      <c r="N38" s="128"/>
      <c r="O38" s="121"/>
      <c r="P38" s="122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5">
      <c r="A39" s="60" t="s">
        <v>156</v>
      </c>
      <c r="B39" s="13" t="s">
        <v>10</v>
      </c>
      <c r="C39" s="191" t="s">
        <v>177</v>
      </c>
      <c r="D39" s="213">
        <f t="shared" si="4"/>
        <v>177</v>
      </c>
      <c r="E39" s="197">
        <v>60</v>
      </c>
      <c r="F39" s="205">
        <f t="shared" si="3"/>
        <v>117</v>
      </c>
      <c r="G39" s="216">
        <v>101</v>
      </c>
      <c r="H39" s="197"/>
      <c r="I39" s="217">
        <v>51</v>
      </c>
      <c r="J39" s="217">
        <v>66</v>
      </c>
      <c r="K39" s="121"/>
      <c r="L39" s="121"/>
      <c r="M39" s="128"/>
      <c r="N39" s="128"/>
      <c r="O39" s="121"/>
      <c r="P39" s="122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">
      <c r="A40" s="60" t="s">
        <v>157</v>
      </c>
      <c r="B40" s="13" t="s">
        <v>122</v>
      </c>
      <c r="C40" s="192" t="s">
        <v>176</v>
      </c>
      <c r="D40" s="213">
        <f t="shared" si="4"/>
        <v>117</v>
      </c>
      <c r="E40" s="216">
        <v>39</v>
      </c>
      <c r="F40" s="205">
        <f t="shared" si="3"/>
        <v>78</v>
      </c>
      <c r="G40" s="216">
        <v>11</v>
      </c>
      <c r="H40" s="216"/>
      <c r="I40" s="217">
        <v>34</v>
      </c>
      <c r="J40" s="217">
        <v>44</v>
      </c>
      <c r="K40" s="121"/>
      <c r="L40" s="121"/>
      <c r="M40" s="121"/>
      <c r="N40" s="121"/>
      <c r="O40" s="121"/>
      <c r="P40" s="122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">
      <c r="A41" s="60" t="s">
        <v>158</v>
      </c>
      <c r="B41" s="13" t="s">
        <v>56</v>
      </c>
      <c r="C41" s="190" t="s">
        <v>173</v>
      </c>
      <c r="D41" s="213">
        <f t="shared" si="4"/>
        <v>147</v>
      </c>
      <c r="E41" s="204">
        <v>49</v>
      </c>
      <c r="F41" s="205">
        <f t="shared" si="3"/>
        <v>98</v>
      </c>
      <c r="G41" s="204">
        <v>40</v>
      </c>
      <c r="H41" s="204"/>
      <c r="I41" s="221"/>
      <c r="J41" s="221">
        <v>98</v>
      </c>
      <c r="K41" s="123"/>
      <c r="L41" s="124"/>
      <c r="M41" s="124"/>
      <c r="N41" s="124"/>
      <c r="O41" s="125"/>
      <c r="P41" s="126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5">
      <c r="A42" s="96" t="s">
        <v>159</v>
      </c>
      <c r="B42" s="13" t="s">
        <v>147</v>
      </c>
      <c r="C42" s="191" t="s">
        <v>197</v>
      </c>
      <c r="D42" s="213">
        <f t="shared" si="4"/>
        <v>156</v>
      </c>
      <c r="E42" s="197">
        <v>54</v>
      </c>
      <c r="F42" s="205">
        <f t="shared" si="3"/>
        <v>102</v>
      </c>
      <c r="G42" s="217">
        <v>40</v>
      </c>
      <c r="H42" s="197"/>
      <c r="I42" s="224">
        <v>102</v>
      </c>
      <c r="J42" s="223"/>
      <c r="K42" s="127"/>
      <c r="L42" s="121"/>
      <c r="M42" s="128"/>
      <c r="N42" s="128"/>
      <c r="O42" s="121"/>
      <c r="P42" s="122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5">
      <c r="A43" s="96" t="s">
        <v>160</v>
      </c>
      <c r="B43" s="13" t="s">
        <v>148</v>
      </c>
      <c r="C43" s="193" t="s">
        <v>230</v>
      </c>
      <c r="D43" s="213">
        <f t="shared" si="4"/>
        <v>115</v>
      </c>
      <c r="E43" s="204">
        <v>37</v>
      </c>
      <c r="F43" s="205">
        <f t="shared" si="3"/>
        <v>78</v>
      </c>
      <c r="G43" s="204">
        <v>16</v>
      </c>
      <c r="H43" s="204"/>
      <c r="I43" s="221">
        <v>34</v>
      </c>
      <c r="J43" s="221">
        <v>44</v>
      </c>
      <c r="K43" s="123"/>
      <c r="L43" s="124"/>
      <c r="M43" s="124"/>
      <c r="N43" s="124"/>
      <c r="O43" s="125"/>
      <c r="P43" s="126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5.75" thickBot="1">
      <c r="A44" s="96" t="s">
        <v>161</v>
      </c>
      <c r="B44" s="19" t="s">
        <v>149</v>
      </c>
      <c r="C44" s="194" t="s">
        <v>197</v>
      </c>
      <c r="D44" s="199">
        <f t="shared" si="4"/>
        <v>52</v>
      </c>
      <c r="E44" s="225">
        <v>18</v>
      </c>
      <c r="F44" s="226">
        <f t="shared" si="3"/>
        <v>34</v>
      </c>
      <c r="G44" s="219">
        <v>4</v>
      </c>
      <c r="H44" s="225"/>
      <c r="I44" s="219">
        <v>34</v>
      </c>
      <c r="J44" s="219">
        <v>0</v>
      </c>
      <c r="K44" s="121"/>
      <c r="L44" s="121"/>
      <c r="M44" s="121"/>
      <c r="N44" s="121"/>
      <c r="O44" s="121"/>
      <c r="P44" s="122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5.75" thickBot="1">
      <c r="A45" s="56" t="s">
        <v>162</v>
      </c>
      <c r="B45" s="62" t="s">
        <v>163</v>
      </c>
      <c r="C45" s="26" t="s">
        <v>168</v>
      </c>
      <c r="D45" s="63">
        <f>D46+D47+D48</f>
        <v>444</v>
      </c>
      <c r="E45" s="63">
        <f aca="true" t="shared" si="5" ref="E45:J45">E46+E47+E48</f>
        <v>154</v>
      </c>
      <c r="F45" s="63">
        <f>F46+F47+F48</f>
        <v>290</v>
      </c>
      <c r="G45" s="63">
        <f t="shared" si="5"/>
        <v>97</v>
      </c>
      <c r="H45" s="63">
        <f t="shared" si="5"/>
        <v>0</v>
      </c>
      <c r="I45" s="129">
        <f t="shared" si="5"/>
        <v>136</v>
      </c>
      <c r="J45" s="129">
        <f t="shared" si="5"/>
        <v>154</v>
      </c>
      <c r="K45" s="31"/>
      <c r="L45" s="31"/>
      <c r="M45" s="31"/>
      <c r="N45" s="31"/>
      <c r="O45" s="31"/>
      <c r="P45" s="130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">
      <c r="A46" s="58" t="s">
        <v>11</v>
      </c>
      <c r="B46" s="195" t="s">
        <v>164</v>
      </c>
      <c r="C46" s="190" t="s">
        <v>174</v>
      </c>
      <c r="D46" s="196">
        <f>E46+F46</f>
        <v>150</v>
      </c>
      <c r="E46" s="197">
        <v>50</v>
      </c>
      <c r="F46" s="198">
        <f>I46+J46+K46+L46+M46+N46</f>
        <v>100</v>
      </c>
      <c r="G46" s="199">
        <v>50</v>
      </c>
      <c r="H46" s="196"/>
      <c r="I46" s="200">
        <v>34</v>
      </c>
      <c r="J46" s="201">
        <v>66</v>
      </c>
      <c r="K46" s="131"/>
      <c r="L46" s="131"/>
      <c r="M46" s="132"/>
      <c r="N46" s="133"/>
      <c r="O46" s="134"/>
      <c r="P46" s="135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5">
      <c r="A47" s="64" t="s">
        <v>13</v>
      </c>
      <c r="B47" s="202" t="s">
        <v>54</v>
      </c>
      <c r="C47" s="193" t="s">
        <v>230</v>
      </c>
      <c r="D47" s="203">
        <f>E47+F47</f>
        <v>178</v>
      </c>
      <c r="E47" s="204">
        <v>66</v>
      </c>
      <c r="F47" s="205">
        <f>I47+J47+K47+L47+M47+N47</f>
        <v>112</v>
      </c>
      <c r="G47" s="204">
        <v>32</v>
      </c>
      <c r="H47" s="204"/>
      <c r="I47" s="206">
        <v>68</v>
      </c>
      <c r="J47" s="206">
        <v>44</v>
      </c>
      <c r="K47" s="51"/>
      <c r="L47" s="136"/>
      <c r="M47" s="136"/>
      <c r="N47" s="136"/>
      <c r="O47" s="125"/>
      <c r="P47" s="126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5.75" thickBot="1">
      <c r="A48" s="65" t="s">
        <v>128</v>
      </c>
      <c r="B48" s="202" t="s">
        <v>55</v>
      </c>
      <c r="C48" s="193" t="s">
        <v>230</v>
      </c>
      <c r="D48" s="203">
        <f>E48+F48</f>
        <v>116</v>
      </c>
      <c r="E48" s="204">
        <v>38</v>
      </c>
      <c r="F48" s="205">
        <f>I48+J48+K48+L48+M48+N48</f>
        <v>78</v>
      </c>
      <c r="G48" s="204">
        <v>15</v>
      </c>
      <c r="H48" s="204"/>
      <c r="I48" s="206">
        <v>34</v>
      </c>
      <c r="J48" s="206">
        <v>44</v>
      </c>
      <c r="K48" s="51"/>
      <c r="L48" s="136"/>
      <c r="M48" s="136"/>
      <c r="N48" s="136"/>
      <c r="O48" s="125"/>
      <c r="P48" s="126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5" thickBot="1">
      <c r="A49" s="66" t="s">
        <v>165</v>
      </c>
      <c r="B49" s="207" t="s">
        <v>167</v>
      </c>
      <c r="C49" s="208" t="s">
        <v>168</v>
      </c>
      <c r="D49" s="209">
        <v>51</v>
      </c>
      <c r="E49" s="209">
        <v>17</v>
      </c>
      <c r="F49" s="209">
        <v>34</v>
      </c>
      <c r="G49" s="209">
        <v>18</v>
      </c>
      <c r="H49" s="209"/>
      <c r="I49" s="210">
        <v>34</v>
      </c>
      <c r="J49" s="210">
        <v>0</v>
      </c>
      <c r="K49" s="137"/>
      <c r="L49" s="137"/>
      <c r="M49" s="137"/>
      <c r="N49" s="137"/>
      <c r="O49" s="137"/>
      <c r="P49" s="13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.75" thickBot="1">
      <c r="A50" s="65" t="s">
        <v>166</v>
      </c>
      <c r="B50" s="211" t="s">
        <v>169</v>
      </c>
      <c r="C50" s="212" t="s">
        <v>232</v>
      </c>
      <c r="D50" s="199">
        <v>51</v>
      </c>
      <c r="E50" s="199">
        <v>17</v>
      </c>
      <c r="F50" s="199">
        <f>I50+J50+K50+L50+M50+N50</f>
        <v>34</v>
      </c>
      <c r="G50" s="199">
        <v>17</v>
      </c>
      <c r="H50" s="199"/>
      <c r="I50" s="200">
        <v>34</v>
      </c>
      <c r="J50" s="200">
        <v>0</v>
      </c>
      <c r="K50" s="131"/>
      <c r="L50" s="131"/>
      <c r="M50" s="131"/>
      <c r="N50" s="131"/>
      <c r="O50" s="131"/>
      <c r="P50" s="139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" thickBot="1">
      <c r="A51" s="328" t="s">
        <v>192</v>
      </c>
      <c r="B51" s="329"/>
      <c r="C51" s="32" t="s">
        <v>228</v>
      </c>
      <c r="D51" s="32">
        <f>D52+D57+D61</f>
        <v>5346</v>
      </c>
      <c r="E51" s="32">
        <f aca="true" t="shared" si="6" ref="E51:P51">E52+E57+E61</f>
        <v>1422</v>
      </c>
      <c r="F51" s="32">
        <f t="shared" si="6"/>
        <v>3924</v>
      </c>
      <c r="G51" s="32">
        <f t="shared" si="6"/>
        <v>1451</v>
      </c>
      <c r="H51" s="32">
        <f t="shared" si="6"/>
        <v>40</v>
      </c>
      <c r="I51" s="73">
        <f t="shared" si="6"/>
        <v>0</v>
      </c>
      <c r="J51" s="73">
        <f t="shared" si="6"/>
        <v>0</v>
      </c>
      <c r="K51" s="73">
        <f t="shared" si="6"/>
        <v>576</v>
      </c>
      <c r="L51" s="73">
        <f t="shared" si="6"/>
        <v>828</v>
      </c>
      <c r="M51" s="73">
        <f t="shared" si="6"/>
        <v>576</v>
      </c>
      <c r="N51" s="73">
        <f t="shared" si="6"/>
        <v>864</v>
      </c>
      <c r="O51" s="73">
        <f t="shared" si="6"/>
        <v>612</v>
      </c>
      <c r="P51" s="140">
        <f t="shared" si="6"/>
        <v>468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5" customHeight="1" thickBot="1">
      <c r="A52" s="67" t="s">
        <v>64</v>
      </c>
      <c r="B52" s="68" t="s">
        <v>65</v>
      </c>
      <c r="C52" s="69" t="s">
        <v>219</v>
      </c>
      <c r="D52" s="70">
        <f>SUM(D53:D56)</f>
        <v>630</v>
      </c>
      <c r="E52" s="70">
        <f>SUM(E53:E56)</f>
        <v>210</v>
      </c>
      <c r="F52" s="70">
        <f>F53+F54+F55+F56</f>
        <v>420</v>
      </c>
      <c r="G52" s="70">
        <f aca="true" t="shared" si="7" ref="G52:P52">SUM(G53:G56)</f>
        <v>334</v>
      </c>
      <c r="H52" s="70">
        <f t="shared" si="7"/>
        <v>0</v>
      </c>
      <c r="I52" s="141">
        <f t="shared" si="7"/>
        <v>0</v>
      </c>
      <c r="J52" s="141">
        <f t="shared" si="7"/>
        <v>0</v>
      </c>
      <c r="K52" s="142">
        <f t="shared" si="7"/>
        <v>160</v>
      </c>
      <c r="L52" s="142">
        <f t="shared" si="7"/>
        <v>60</v>
      </c>
      <c r="M52" s="142">
        <f t="shared" si="7"/>
        <v>64</v>
      </c>
      <c r="N52" s="142">
        <f t="shared" si="7"/>
        <v>52</v>
      </c>
      <c r="O52" s="142">
        <f>O53+O54+O55+O56</f>
        <v>60</v>
      </c>
      <c r="P52" s="143">
        <f t="shared" si="7"/>
        <v>24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7.25" customHeight="1">
      <c r="A53" s="97" t="s">
        <v>66</v>
      </c>
      <c r="B53" s="20" t="s">
        <v>67</v>
      </c>
      <c r="C53" s="21" t="s">
        <v>196</v>
      </c>
      <c r="D53" s="22">
        <f>F53+E53</f>
        <v>57</v>
      </c>
      <c r="E53" s="22">
        <v>9</v>
      </c>
      <c r="F53" s="23">
        <f>I53+J53+K53+L53+M53+N53+O53+P53</f>
        <v>48</v>
      </c>
      <c r="G53" s="22"/>
      <c r="H53" s="22"/>
      <c r="I53" s="144"/>
      <c r="J53" s="144"/>
      <c r="K53" s="23">
        <v>48</v>
      </c>
      <c r="L53" s="145"/>
      <c r="M53" s="145"/>
      <c r="N53" s="145"/>
      <c r="O53" s="146"/>
      <c r="P53" s="147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5">
      <c r="A54" s="98" t="s">
        <v>68</v>
      </c>
      <c r="B54" s="13" t="s">
        <v>9</v>
      </c>
      <c r="C54" s="14" t="s">
        <v>196</v>
      </c>
      <c r="D54" s="10">
        <f>F54+E54</f>
        <v>57</v>
      </c>
      <c r="E54" s="10">
        <v>9</v>
      </c>
      <c r="F54" s="23">
        <f>I54+J54+K54+L54+M54+N54+O54+P54</f>
        <v>48</v>
      </c>
      <c r="G54" s="10">
        <v>10</v>
      </c>
      <c r="H54" s="10"/>
      <c r="I54" s="51"/>
      <c r="J54" s="51"/>
      <c r="K54" s="51">
        <v>48</v>
      </c>
      <c r="L54" s="136"/>
      <c r="M54" s="136"/>
      <c r="N54" s="136"/>
      <c r="O54" s="125"/>
      <c r="P54" s="126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5">
      <c r="A55" s="98" t="s">
        <v>69</v>
      </c>
      <c r="B55" s="13" t="s">
        <v>8</v>
      </c>
      <c r="C55" s="14" t="s">
        <v>218</v>
      </c>
      <c r="D55" s="10">
        <f>F55+E55</f>
        <v>192</v>
      </c>
      <c r="E55" s="10">
        <v>30</v>
      </c>
      <c r="F55" s="23">
        <f>I55+J55+K55+L55+M55+N55+O55+P55</f>
        <v>162</v>
      </c>
      <c r="G55" s="10">
        <v>162</v>
      </c>
      <c r="H55" s="10"/>
      <c r="I55" s="51"/>
      <c r="J55" s="51"/>
      <c r="K55" s="51">
        <v>32</v>
      </c>
      <c r="L55" s="136">
        <v>30</v>
      </c>
      <c r="M55" s="136">
        <v>32</v>
      </c>
      <c r="N55" s="136">
        <v>26</v>
      </c>
      <c r="O55" s="125">
        <v>30</v>
      </c>
      <c r="P55" s="126">
        <v>12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5.75" thickBot="1">
      <c r="A56" s="99" t="s">
        <v>70</v>
      </c>
      <c r="B56" s="19" t="s">
        <v>10</v>
      </c>
      <c r="C56" s="14" t="s">
        <v>218</v>
      </c>
      <c r="D56" s="30">
        <f>E56+F56</f>
        <v>324</v>
      </c>
      <c r="E56" s="30">
        <v>162</v>
      </c>
      <c r="F56" s="23">
        <f>I56+J56+K56+L56+M56+N56+O56+P56</f>
        <v>162</v>
      </c>
      <c r="G56" s="30">
        <v>162</v>
      </c>
      <c r="H56" s="30"/>
      <c r="I56" s="148"/>
      <c r="J56" s="148"/>
      <c r="K56" s="148">
        <v>32</v>
      </c>
      <c r="L56" s="149">
        <v>30</v>
      </c>
      <c r="M56" s="149">
        <v>32</v>
      </c>
      <c r="N56" s="149">
        <v>26</v>
      </c>
      <c r="O56" s="150">
        <v>30</v>
      </c>
      <c r="P56" s="151">
        <v>12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5" customHeight="1" thickBot="1">
      <c r="A57" s="24" t="s">
        <v>71</v>
      </c>
      <c r="B57" s="25" t="s">
        <v>72</v>
      </c>
      <c r="C57" s="26" t="s">
        <v>215</v>
      </c>
      <c r="D57" s="27">
        <f>SUM(D58:D60)</f>
        <v>312</v>
      </c>
      <c r="E57" s="27">
        <f aca="true" t="shared" si="8" ref="E57:P57">SUM(E58:E60)</f>
        <v>104</v>
      </c>
      <c r="F57" s="81">
        <f>F58+F59+F60</f>
        <v>208</v>
      </c>
      <c r="G57" s="27">
        <f t="shared" si="8"/>
        <v>104</v>
      </c>
      <c r="H57" s="27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112</v>
      </c>
      <c r="L57" s="81">
        <f t="shared" si="8"/>
        <v>96</v>
      </c>
      <c r="M57" s="81">
        <f t="shared" si="8"/>
        <v>0</v>
      </c>
      <c r="N57" s="81">
        <f t="shared" si="8"/>
        <v>0</v>
      </c>
      <c r="O57" s="81">
        <f t="shared" si="8"/>
        <v>0</v>
      </c>
      <c r="P57" s="152">
        <f t="shared" si="8"/>
        <v>0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5" customHeight="1">
      <c r="A58" s="97" t="s">
        <v>73</v>
      </c>
      <c r="B58" s="20" t="s">
        <v>12</v>
      </c>
      <c r="C58" s="21" t="s">
        <v>194</v>
      </c>
      <c r="D58" s="22">
        <f>F58+E58</f>
        <v>72</v>
      </c>
      <c r="E58" s="22">
        <v>24</v>
      </c>
      <c r="F58" s="23">
        <f>I58+J58+K58+L58+M58+N58+O58+P58</f>
        <v>48</v>
      </c>
      <c r="G58" s="22">
        <v>24</v>
      </c>
      <c r="H58" s="22"/>
      <c r="I58" s="23"/>
      <c r="J58" s="23"/>
      <c r="K58" s="23">
        <v>48</v>
      </c>
      <c r="L58" s="145"/>
      <c r="M58" s="145"/>
      <c r="N58" s="145"/>
      <c r="O58" s="146"/>
      <c r="P58" s="147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5" customHeight="1">
      <c r="A59" s="98" t="s">
        <v>74</v>
      </c>
      <c r="B59" s="13" t="s">
        <v>76</v>
      </c>
      <c r="C59" s="29" t="s">
        <v>214</v>
      </c>
      <c r="D59" s="10">
        <f>F59+E59</f>
        <v>68</v>
      </c>
      <c r="E59" s="10">
        <v>23</v>
      </c>
      <c r="F59" s="23">
        <f>I59+J59+K59+L59+M59+N59+O59+P59</f>
        <v>45</v>
      </c>
      <c r="G59" s="10">
        <v>20</v>
      </c>
      <c r="H59" s="10"/>
      <c r="I59" s="51"/>
      <c r="J59" s="51"/>
      <c r="K59" s="51"/>
      <c r="L59" s="136">
        <v>45</v>
      </c>
      <c r="M59" s="136"/>
      <c r="N59" s="136"/>
      <c r="O59" s="125"/>
      <c r="P59" s="126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" customHeight="1" thickBot="1">
      <c r="A60" s="99" t="s">
        <v>75</v>
      </c>
      <c r="B60" s="19" t="s">
        <v>54</v>
      </c>
      <c r="C60" s="29" t="s">
        <v>214</v>
      </c>
      <c r="D60" s="30">
        <f>E60+F60</f>
        <v>172</v>
      </c>
      <c r="E60" s="30">
        <v>57</v>
      </c>
      <c r="F60" s="23">
        <f>I60+J60+K60+L60+M60+N60+O60+P60</f>
        <v>115</v>
      </c>
      <c r="G60" s="30">
        <v>60</v>
      </c>
      <c r="H60" s="30"/>
      <c r="I60" s="148"/>
      <c r="J60" s="148"/>
      <c r="K60" s="148">
        <v>64</v>
      </c>
      <c r="L60" s="149">
        <v>51</v>
      </c>
      <c r="M60" s="149"/>
      <c r="N60" s="149"/>
      <c r="O60" s="150"/>
      <c r="P60" s="151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" customHeight="1" thickBot="1">
      <c r="A61" s="24" t="s">
        <v>21</v>
      </c>
      <c r="B61" s="25" t="s">
        <v>22</v>
      </c>
      <c r="C61" s="26" t="s">
        <v>222</v>
      </c>
      <c r="D61" s="27">
        <f>D62+D72</f>
        <v>4404</v>
      </c>
      <c r="E61" s="27">
        <f aca="true" t="shared" si="9" ref="E61:P61">E62+E72</f>
        <v>1108</v>
      </c>
      <c r="F61" s="27">
        <f>F62+F72</f>
        <v>3296</v>
      </c>
      <c r="G61" s="27">
        <f t="shared" si="9"/>
        <v>1013</v>
      </c>
      <c r="H61" s="27">
        <f t="shared" si="9"/>
        <v>40</v>
      </c>
      <c r="I61" s="81">
        <f t="shared" si="9"/>
        <v>0</v>
      </c>
      <c r="J61" s="81">
        <f t="shared" si="9"/>
        <v>0</v>
      </c>
      <c r="K61" s="81">
        <f t="shared" si="9"/>
        <v>304</v>
      </c>
      <c r="L61" s="81">
        <f t="shared" si="9"/>
        <v>672</v>
      </c>
      <c r="M61" s="81">
        <f t="shared" si="9"/>
        <v>512</v>
      </c>
      <c r="N61" s="81">
        <f t="shared" si="9"/>
        <v>812</v>
      </c>
      <c r="O61" s="81">
        <f t="shared" si="9"/>
        <v>552</v>
      </c>
      <c r="P61" s="152">
        <f t="shared" si="9"/>
        <v>444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5" customHeight="1" thickBot="1">
      <c r="A62" s="24" t="s">
        <v>14</v>
      </c>
      <c r="B62" s="25" t="s">
        <v>125</v>
      </c>
      <c r="C62" s="26" t="s">
        <v>217</v>
      </c>
      <c r="D62" s="27">
        <f>D63+D64+D65+D66+D67+D68+D69+D70+D71</f>
        <v>866</v>
      </c>
      <c r="E62" s="27">
        <f>E63+E64+E65+E66+E67+E68+E69+E70+E71</f>
        <v>289</v>
      </c>
      <c r="F62" s="27">
        <f>F63+F64+F65+F66+F67+F68+F69+F70+F71</f>
        <v>577</v>
      </c>
      <c r="G62" s="27">
        <f>G63+G64+G65+G66+G67+G68+G69+G70+G71</f>
        <v>333</v>
      </c>
      <c r="H62" s="27"/>
      <c r="I62" s="81">
        <f>SUM(I63:I71)</f>
        <v>0</v>
      </c>
      <c r="J62" s="81">
        <f>SUM(J63:J71)</f>
        <v>0</v>
      </c>
      <c r="K62" s="81">
        <f aca="true" t="shared" si="10" ref="K62:P62">K63+K64+K65+K66+K67+K68+K69+K70+K71</f>
        <v>192</v>
      </c>
      <c r="L62" s="81">
        <f t="shared" si="10"/>
        <v>315</v>
      </c>
      <c r="M62" s="81">
        <f t="shared" si="10"/>
        <v>32</v>
      </c>
      <c r="N62" s="81">
        <f t="shared" si="10"/>
        <v>26</v>
      </c>
      <c r="O62" s="81">
        <f t="shared" si="10"/>
        <v>12</v>
      </c>
      <c r="P62" s="152">
        <f t="shared" si="10"/>
        <v>0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5" customHeight="1">
      <c r="A63" s="97" t="s">
        <v>15</v>
      </c>
      <c r="B63" s="20" t="s">
        <v>77</v>
      </c>
      <c r="C63" s="21" t="s">
        <v>194</v>
      </c>
      <c r="D63" s="22">
        <f>E63+F63</f>
        <v>96</v>
      </c>
      <c r="E63" s="22">
        <v>32</v>
      </c>
      <c r="F63" s="23">
        <f>I63+J63+K63+L63+M63+N63+O63+P63</f>
        <v>64</v>
      </c>
      <c r="G63" s="22">
        <v>35</v>
      </c>
      <c r="H63" s="22"/>
      <c r="I63" s="23"/>
      <c r="J63" s="23"/>
      <c r="K63" s="23">
        <v>64</v>
      </c>
      <c r="L63" s="145"/>
      <c r="M63" s="145"/>
      <c r="N63" s="145"/>
      <c r="O63" s="146"/>
      <c r="P63" s="147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5" customHeight="1">
      <c r="A64" s="98" t="s">
        <v>16</v>
      </c>
      <c r="B64" s="13" t="s">
        <v>78</v>
      </c>
      <c r="C64" s="14" t="s">
        <v>196</v>
      </c>
      <c r="D64" s="22">
        <f aca="true" t="shared" si="11" ref="D64:D71">E64+F64</f>
        <v>96</v>
      </c>
      <c r="E64" s="10">
        <v>32</v>
      </c>
      <c r="F64" s="23">
        <f aca="true" t="shared" si="12" ref="F64:F71">I64+J64+K64+L64+M64+N64+O64+P64</f>
        <v>64</v>
      </c>
      <c r="G64" s="10">
        <v>25</v>
      </c>
      <c r="H64" s="10"/>
      <c r="I64" s="51"/>
      <c r="J64" s="51"/>
      <c r="K64" s="51">
        <v>64</v>
      </c>
      <c r="L64" s="136"/>
      <c r="M64" s="136"/>
      <c r="N64" s="136"/>
      <c r="O64" s="125"/>
      <c r="P64" s="126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5" customHeight="1">
      <c r="A65" s="98" t="s">
        <v>17</v>
      </c>
      <c r="B65" s="13" t="s">
        <v>79</v>
      </c>
      <c r="C65" s="21" t="s">
        <v>200</v>
      </c>
      <c r="D65" s="22">
        <f t="shared" si="11"/>
        <v>141</v>
      </c>
      <c r="E65" s="10">
        <v>47</v>
      </c>
      <c r="F65" s="23">
        <f t="shared" si="12"/>
        <v>94</v>
      </c>
      <c r="G65" s="10">
        <v>40</v>
      </c>
      <c r="H65" s="10"/>
      <c r="I65" s="51"/>
      <c r="J65" s="51"/>
      <c r="K65" s="51">
        <v>64</v>
      </c>
      <c r="L65" s="136">
        <v>30</v>
      </c>
      <c r="M65" s="136"/>
      <c r="N65" s="136"/>
      <c r="O65" s="125"/>
      <c r="P65" s="126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5" customHeight="1">
      <c r="A66" s="98" t="s">
        <v>18</v>
      </c>
      <c r="B66" s="13" t="s">
        <v>80</v>
      </c>
      <c r="C66" s="21" t="s">
        <v>195</v>
      </c>
      <c r="D66" s="22">
        <f t="shared" si="11"/>
        <v>135</v>
      </c>
      <c r="E66" s="10">
        <v>45</v>
      </c>
      <c r="F66" s="23">
        <f t="shared" si="12"/>
        <v>90</v>
      </c>
      <c r="G66" s="10">
        <v>50</v>
      </c>
      <c r="H66" s="10"/>
      <c r="I66" s="51"/>
      <c r="J66" s="51"/>
      <c r="K66" s="51"/>
      <c r="L66" s="136">
        <v>90</v>
      </c>
      <c r="M66" s="136"/>
      <c r="N66" s="136"/>
      <c r="O66" s="153"/>
      <c r="P66" s="126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5" customHeight="1">
      <c r="A67" s="98" t="s">
        <v>19</v>
      </c>
      <c r="B67" s="13" t="s">
        <v>81</v>
      </c>
      <c r="C67" s="21" t="s">
        <v>195</v>
      </c>
      <c r="D67" s="22">
        <f t="shared" si="11"/>
        <v>68</v>
      </c>
      <c r="E67" s="10">
        <v>23</v>
      </c>
      <c r="F67" s="23">
        <f t="shared" si="12"/>
        <v>45</v>
      </c>
      <c r="G67" s="10">
        <v>30</v>
      </c>
      <c r="H67" s="10"/>
      <c r="I67" s="51"/>
      <c r="J67" s="51"/>
      <c r="K67" s="51"/>
      <c r="L67" s="136">
        <v>45</v>
      </c>
      <c r="M67" s="136"/>
      <c r="N67" s="136"/>
      <c r="O67" s="125"/>
      <c r="P67" s="126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5" customHeight="1">
      <c r="A68" s="98" t="s">
        <v>58</v>
      </c>
      <c r="B68" s="13" t="s">
        <v>82</v>
      </c>
      <c r="C68" s="21" t="s">
        <v>195</v>
      </c>
      <c r="D68" s="22">
        <f t="shared" si="11"/>
        <v>67</v>
      </c>
      <c r="E68" s="10">
        <v>22</v>
      </c>
      <c r="F68" s="23">
        <f t="shared" si="12"/>
        <v>45</v>
      </c>
      <c r="G68" s="10">
        <v>23</v>
      </c>
      <c r="H68" s="10"/>
      <c r="I68" s="51"/>
      <c r="J68" s="51"/>
      <c r="K68" s="51"/>
      <c r="L68" s="136">
        <v>45</v>
      </c>
      <c r="M68" s="136"/>
      <c r="N68" s="136"/>
      <c r="O68" s="125"/>
      <c r="P68" s="126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8.75" customHeight="1">
      <c r="A69" s="98" t="s">
        <v>85</v>
      </c>
      <c r="B69" s="13" t="s">
        <v>83</v>
      </c>
      <c r="C69" s="21" t="s">
        <v>195</v>
      </c>
      <c r="D69" s="22">
        <f t="shared" si="11"/>
        <v>90</v>
      </c>
      <c r="E69" s="10">
        <v>30</v>
      </c>
      <c r="F69" s="23">
        <f t="shared" si="12"/>
        <v>60</v>
      </c>
      <c r="G69" s="10">
        <v>80</v>
      </c>
      <c r="H69" s="10"/>
      <c r="I69" s="51"/>
      <c r="J69" s="51"/>
      <c r="K69" s="51"/>
      <c r="L69" s="136">
        <v>60</v>
      </c>
      <c r="M69" s="136"/>
      <c r="N69" s="136"/>
      <c r="O69" s="125"/>
      <c r="P69" s="126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5" customHeight="1">
      <c r="A70" s="98" t="s">
        <v>86</v>
      </c>
      <c r="B70" s="13" t="s">
        <v>84</v>
      </c>
      <c r="C70" s="21" t="s">
        <v>195</v>
      </c>
      <c r="D70" s="22">
        <f t="shared" si="11"/>
        <v>68</v>
      </c>
      <c r="E70" s="10">
        <v>23</v>
      </c>
      <c r="F70" s="23">
        <f t="shared" si="12"/>
        <v>45</v>
      </c>
      <c r="G70" s="10">
        <v>16</v>
      </c>
      <c r="H70" s="10"/>
      <c r="I70" s="51"/>
      <c r="J70" s="51"/>
      <c r="K70" s="51"/>
      <c r="L70" s="136">
        <v>45</v>
      </c>
      <c r="M70" s="136"/>
      <c r="N70" s="136"/>
      <c r="O70" s="125"/>
      <c r="P70" s="126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5" customHeight="1" thickBot="1">
      <c r="A71" s="99" t="s">
        <v>87</v>
      </c>
      <c r="B71" s="19" t="s">
        <v>20</v>
      </c>
      <c r="C71" s="21" t="s">
        <v>216</v>
      </c>
      <c r="D71" s="22">
        <f t="shared" si="11"/>
        <v>105</v>
      </c>
      <c r="E71" s="30">
        <v>35</v>
      </c>
      <c r="F71" s="23">
        <f t="shared" si="12"/>
        <v>70</v>
      </c>
      <c r="G71" s="30">
        <v>34</v>
      </c>
      <c r="H71" s="30"/>
      <c r="I71" s="148"/>
      <c r="J71" s="148"/>
      <c r="K71" s="148"/>
      <c r="L71" s="149"/>
      <c r="M71" s="149">
        <v>32</v>
      </c>
      <c r="N71" s="149">
        <v>26</v>
      </c>
      <c r="O71" s="150">
        <v>12</v>
      </c>
      <c r="P71" s="151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5" customHeight="1" thickBot="1">
      <c r="A72" s="24" t="s">
        <v>23</v>
      </c>
      <c r="B72" s="25" t="s">
        <v>24</v>
      </c>
      <c r="C72" s="26" t="s">
        <v>221</v>
      </c>
      <c r="D72" s="27">
        <f aca="true" t="shared" si="13" ref="D72:O72">D73+D77+D81+D85+D89+D93+D97+D102</f>
        <v>3538</v>
      </c>
      <c r="E72" s="27">
        <f>E73+E77+E81+E85+E89+E93+E97+E102</f>
        <v>819</v>
      </c>
      <c r="F72" s="27">
        <f>F73+F77+F81+F85+F89+F93+F97+F102</f>
        <v>2719</v>
      </c>
      <c r="G72" s="27">
        <f t="shared" si="13"/>
        <v>680</v>
      </c>
      <c r="H72" s="27">
        <f t="shared" si="13"/>
        <v>40</v>
      </c>
      <c r="I72" s="81">
        <f t="shared" si="13"/>
        <v>0</v>
      </c>
      <c r="J72" s="81">
        <f t="shared" si="13"/>
        <v>0</v>
      </c>
      <c r="K72" s="81">
        <f t="shared" si="13"/>
        <v>112</v>
      </c>
      <c r="L72" s="81">
        <f t="shared" si="13"/>
        <v>357</v>
      </c>
      <c r="M72" s="81">
        <f t="shared" si="13"/>
        <v>480</v>
      </c>
      <c r="N72" s="81">
        <f t="shared" si="13"/>
        <v>786</v>
      </c>
      <c r="O72" s="81">
        <f t="shared" si="13"/>
        <v>540</v>
      </c>
      <c r="P72" s="152">
        <f>P73+P77+P81+P85+P89+P93+P97+P102</f>
        <v>444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29.25" customHeight="1" thickBot="1">
      <c r="A73" s="24" t="s">
        <v>25</v>
      </c>
      <c r="B73" s="25" t="s">
        <v>88</v>
      </c>
      <c r="C73" s="89" t="s">
        <v>209</v>
      </c>
      <c r="D73" s="27">
        <f>D74+D75+D76</f>
        <v>474</v>
      </c>
      <c r="E73" s="27">
        <f aca="true" t="shared" si="14" ref="E73:P73">E74+E75+E76</f>
        <v>122</v>
      </c>
      <c r="F73" s="27">
        <f>F74+F75+F76</f>
        <v>352</v>
      </c>
      <c r="G73" s="27">
        <f t="shared" si="14"/>
        <v>110</v>
      </c>
      <c r="H73" s="27">
        <f t="shared" si="14"/>
        <v>0</v>
      </c>
      <c r="I73" s="81">
        <f t="shared" si="14"/>
        <v>0</v>
      </c>
      <c r="J73" s="81">
        <f t="shared" si="14"/>
        <v>0</v>
      </c>
      <c r="K73" s="81">
        <f t="shared" si="14"/>
        <v>0</v>
      </c>
      <c r="L73" s="81">
        <f t="shared" si="14"/>
        <v>0</v>
      </c>
      <c r="M73" s="81">
        <f t="shared" si="14"/>
        <v>192</v>
      </c>
      <c r="N73" s="81">
        <f t="shared" si="14"/>
        <v>160</v>
      </c>
      <c r="O73" s="81">
        <f t="shared" si="14"/>
        <v>0</v>
      </c>
      <c r="P73" s="152">
        <f t="shared" si="14"/>
        <v>0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5" customHeight="1">
      <c r="A74" s="97" t="s">
        <v>26</v>
      </c>
      <c r="B74" s="20" t="s">
        <v>89</v>
      </c>
      <c r="C74" s="21" t="s">
        <v>235</v>
      </c>
      <c r="D74" s="22">
        <f>E74+F74</f>
        <v>366</v>
      </c>
      <c r="E74" s="22">
        <v>122</v>
      </c>
      <c r="F74" s="23">
        <f>I74+J74+K74+L74+M74+N74+O74+P74</f>
        <v>244</v>
      </c>
      <c r="G74" s="22">
        <v>110</v>
      </c>
      <c r="H74" s="22"/>
      <c r="I74" s="23"/>
      <c r="J74" s="23"/>
      <c r="K74" s="23"/>
      <c r="L74" s="145"/>
      <c r="M74" s="145">
        <v>192</v>
      </c>
      <c r="N74" s="145">
        <f>52</f>
        <v>52</v>
      </c>
      <c r="O74" s="146"/>
      <c r="P74" s="147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" customHeight="1">
      <c r="A75" s="98" t="s">
        <v>90</v>
      </c>
      <c r="B75" s="13" t="s">
        <v>27</v>
      </c>
      <c r="C75" s="14" t="s">
        <v>198</v>
      </c>
      <c r="D75" s="22">
        <f>E75+F75</f>
        <v>72</v>
      </c>
      <c r="E75" s="10"/>
      <c r="F75" s="23">
        <f>I75+J75+K75+L75+M75+N75+O75+P75</f>
        <v>72</v>
      </c>
      <c r="G75" s="10"/>
      <c r="H75" s="10"/>
      <c r="I75" s="51"/>
      <c r="J75" s="51"/>
      <c r="K75" s="51"/>
      <c r="L75" s="136"/>
      <c r="M75" s="136"/>
      <c r="N75" s="136">
        <v>72</v>
      </c>
      <c r="O75" s="125"/>
      <c r="P75" s="126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5" customHeight="1" thickBot="1">
      <c r="A76" s="99" t="s">
        <v>91</v>
      </c>
      <c r="B76" s="19" t="s">
        <v>28</v>
      </c>
      <c r="C76" s="14" t="s">
        <v>198</v>
      </c>
      <c r="D76" s="22">
        <f>E76+F76</f>
        <v>36</v>
      </c>
      <c r="E76" s="30"/>
      <c r="F76" s="23">
        <f>I76+J76+K76+L76+M76+N76+O76+P76</f>
        <v>36</v>
      </c>
      <c r="G76" s="30"/>
      <c r="H76" s="30"/>
      <c r="I76" s="148"/>
      <c r="J76" s="148"/>
      <c r="K76" s="148"/>
      <c r="L76" s="149"/>
      <c r="M76" s="149"/>
      <c r="N76" s="149">
        <v>36</v>
      </c>
      <c r="O76" s="150"/>
      <c r="P76" s="151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30.75" customHeight="1" thickBot="1">
      <c r="A77" s="24" t="s">
        <v>29</v>
      </c>
      <c r="B77" s="25" t="s">
        <v>92</v>
      </c>
      <c r="C77" s="89" t="s">
        <v>209</v>
      </c>
      <c r="D77" s="27">
        <f>D78+D79+D80</f>
        <v>477</v>
      </c>
      <c r="E77" s="27">
        <f aca="true" t="shared" si="15" ref="E77:P77">E78+E79+E80</f>
        <v>111</v>
      </c>
      <c r="F77" s="27">
        <f>F78+F79+F80</f>
        <v>366</v>
      </c>
      <c r="G77" s="27">
        <f t="shared" si="15"/>
        <v>60</v>
      </c>
      <c r="H77" s="27">
        <f t="shared" si="15"/>
        <v>0</v>
      </c>
      <c r="I77" s="81">
        <f t="shared" si="15"/>
        <v>0</v>
      </c>
      <c r="J77" s="81">
        <f t="shared" si="15"/>
        <v>0</v>
      </c>
      <c r="K77" s="81">
        <f t="shared" si="15"/>
        <v>0</v>
      </c>
      <c r="L77" s="81">
        <f t="shared" si="15"/>
        <v>0</v>
      </c>
      <c r="M77" s="81">
        <f t="shared" si="15"/>
        <v>144</v>
      </c>
      <c r="N77" s="81">
        <f t="shared" si="15"/>
        <v>222</v>
      </c>
      <c r="O77" s="81">
        <f>O78+O79+O80</f>
        <v>0</v>
      </c>
      <c r="P77" s="152">
        <f t="shared" si="15"/>
        <v>0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5" customHeight="1">
      <c r="A78" s="97" t="s">
        <v>30</v>
      </c>
      <c r="B78" s="20" t="s">
        <v>93</v>
      </c>
      <c r="C78" s="21" t="s">
        <v>235</v>
      </c>
      <c r="D78" s="22">
        <f>E78+F78</f>
        <v>333</v>
      </c>
      <c r="E78" s="22">
        <v>111</v>
      </c>
      <c r="F78" s="23">
        <f>I78+J78+K78+L78+M78+N78+O78+P78</f>
        <v>222</v>
      </c>
      <c r="G78" s="22">
        <v>60</v>
      </c>
      <c r="H78" s="22"/>
      <c r="I78" s="23"/>
      <c r="J78" s="23"/>
      <c r="K78" s="23"/>
      <c r="L78" s="145"/>
      <c r="M78" s="145">
        <v>144</v>
      </c>
      <c r="N78" s="145">
        <v>78</v>
      </c>
      <c r="O78" s="146"/>
      <c r="P78" s="147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5" customHeight="1">
      <c r="A79" s="98" t="s">
        <v>94</v>
      </c>
      <c r="B79" s="13" t="s">
        <v>27</v>
      </c>
      <c r="C79" s="14" t="s">
        <v>198</v>
      </c>
      <c r="D79" s="22">
        <f>E79+F79</f>
        <v>72</v>
      </c>
      <c r="E79" s="10"/>
      <c r="F79" s="23">
        <f aca="true" t="shared" si="16" ref="F79:F105">I79+J79+K79+L79+M79+N79+O79+P79</f>
        <v>72</v>
      </c>
      <c r="G79" s="10"/>
      <c r="H79" s="10"/>
      <c r="I79" s="51"/>
      <c r="J79" s="51"/>
      <c r="K79" s="51"/>
      <c r="L79" s="136"/>
      <c r="M79" s="136"/>
      <c r="N79" s="136">
        <v>72</v>
      </c>
      <c r="O79" s="125"/>
      <c r="P79" s="126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5" customHeight="1" thickBot="1">
      <c r="A80" s="99" t="s">
        <v>95</v>
      </c>
      <c r="B80" s="19" t="s">
        <v>28</v>
      </c>
      <c r="C80" s="14" t="s">
        <v>198</v>
      </c>
      <c r="D80" s="22">
        <f>E80+F80</f>
        <v>72</v>
      </c>
      <c r="E80" s="30"/>
      <c r="F80" s="85">
        <f t="shared" si="16"/>
        <v>72</v>
      </c>
      <c r="G80" s="30"/>
      <c r="H80" s="30"/>
      <c r="I80" s="148"/>
      <c r="J80" s="148"/>
      <c r="K80" s="148"/>
      <c r="L80" s="149"/>
      <c r="M80" s="149"/>
      <c r="N80" s="149">
        <v>72</v>
      </c>
      <c r="O80" s="150"/>
      <c r="P80" s="151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30" customHeight="1" thickBot="1">
      <c r="A81" s="24" t="s">
        <v>31</v>
      </c>
      <c r="B81" s="25" t="s">
        <v>96</v>
      </c>
      <c r="C81" s="89" t="s">
        <v>209</v>
      </c>
      <c r="D81" s="27">
        <f>D82+D83+D84</f>
        <v>447</v>
      </c>
      <c r="E81" s="27">
        <f aca="true" t="shared" si="17" ref="E81:P81">E82+E83+E84</f>
        <v>113</v>
      </c>
      <c r="F81" s="31">
        <f>F82+F83+F84</f>
        <v>334</v>
      </c>
      <c r="G81" s="27">
        <f t="shared" si="17"/>
        <v>100</v>
      </c>
      <c r="H81" s="27">
        <v>20</v>
      </c>
      <c r="I81" s="81">
        <f t="shared" si="17"/>
        <v>0</v>
      </c>
      <c r="J81" s="81">
        <f t="shared" si="17"/>
        <v>0</v>
      </c>
      <c r="K81" s="81">
        <f t="shared" si="17"/>
        <v>0</v>
      </c>
      <c r="L81" s="81">
        <f t="shared" si="17"/>
        <v>0</v>
      </c>
      <c r="M81" s="81">
        <f t="shared" si="17"/>
        <v>96</v>
      </c>
      <c r="N81" s="81">
        <f>N82+N83+N84</f>
        <v>238</v>
      </c>
      <c r="O81" s="81">
        <f>O82+O83+O84</f>
        <v>0</v>
      </c>
      <c r="P81" s="152">
        <f t="shared" si="17"/>
        <v>0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5" customHeight="1">
      <c r="A82" s="97" t="s">
        <v>32</v>
      </c>
      <c r="B82" s="20" t="s">
        <v>97</v>
      </c>
      <c r="C82" s="21" t="s">
        <v>235</v>
      </c>
      <c r="D82" s="22">
        <f>E82+F82</f>
        <v>339</v>
      </c>
      <c r="E82" s="22">
        <v>113</v>
      </c>
      <c r="F82" s="23">
        <f t="shared" si="16"/>
        <v>226</v>
      </c>
      <c r="G82" s="22">
        <v>100</v>
      </c>
      <c r="H82" s="22">
        <v>20</v>
      </c>
      <c r="I82" s="23"/>
      <c r="J82" s="23"/>
      <c r="K82" s="23"/>
      <c r="L82" s="145"/>
      <c r="M82" s="145">
        <v>96</v>
      </c>
      <c r="N82" s="145">
        <v>130</v>
      </c>
      <c r="O82" s="146">
        <v>0</v>
      </c>
      <c r="P82" s="147">
        <v>0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5" customHeight="1">
      <c r="A83" s="98" t="s">
        <v>98</v>
      </c>
      <c r="B83" s="13" t="s">
        <v>27</v>
      </c>
      <c r="C83" s="14" t="s">
        <v>198</v>
      </c>
      <c r="D83" s="22">
        <f>E83+F83</f>
        <v>72</v>
      </c>
      <c r="E83" s="10"/>
      <c r="F83" s="23">
        <f t="shared" si="16"/>
        <v>72</v>
      </c>
      <c r="G83" s="10"/>
      <c r="H83" s="10"/>
      <c r="I83" s="51"/>
      <c r="J83" s="51"/>
      <c r="K83" s="51"/>
      <c r="L83" s="136"/>
      <c r="M83" s="136"/>
      <c r="N83" s="136">
        <v>72</v>
      </c>
      <c r="O83" s="125">
        <v>0</v>
      </c>
      <c r="P83" s="126">
        <v>0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5" customHeight="1" thickBot="1">
      <c r="A84" s="99" t="s">
        <v>99</v>
      </c>
      <c r="B84" s="19" t="s">
        <v>28</v>
      </c>
      <c r="C84" s="29" t="s">
        <v>198</v>
      </c>
      <c r="D84" s="22">
        <f>E84+F84</f>
        <v>36</v>
      </c>
      <c r="E84" s="30"/>
      <c r="F84" s="85">
        <f t="shared" si="16"/>
        <v>36</v>
      </c>
      <c r="G84" s="30"/>
      <c r="H84" s="30"/>
      <c r="I84" s="148"/>
      <c r="J84" s="148"/>
      <c r="K84" s="148"/>
      <c r="L84" s="149"/>
      <c r="M84" s="149"/>
      <c r="N84" s="149">
        <v>36</v>
      </c>
      <c r="O84" s="150">
        <v>0</v>
      </c>
      <c r="P84" s="151">
        <v>0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29.25" customHeight="1" thickBot="1">
      <c r="A85" s="24" t="s">
        <v>33</v>
      </c>
      <c r="B85" s="25" t="s">
        <v>100</v>
      </c>
      <c r="C85" s="89" t="s">
        <v>209</v>
      </c>
      <c r="D85" s="27">
        <f>D86+D87+D88</f>
        <v>870</v>
      </c>
      <c r="E85" s="27">
        <f aca="true" t="shared" si="18" ref="E85:P85">E86+E87+E88</f>
        <v>218</v>
      </c>
      <c r="F85" s="31">
        <f>F86+F87+F88</f>
        <v>652</v>
      </c>
      <c r="G85" s="27">
        <f t="shared" si="18"/>
        <v>160</v>
      </c>
      <c r="H85" s="27">
        <v>20</v>
      </c>
      <c r="I85" s="81">
        <f t="shared" si="18"/>
        <v>0</v>
      </c>
      <c r="J85" s="81">
        <f t="shared" si="18"/>
        <v>0</v>
      </c>
      <c r="K85" s="81">
        <f t="shared" si="18"/>
        <v>0</v>
      </c>
      <c r="L85" s="81">
        <f t="shared" si="18"/>
        <v>0</v>
      </c>
      <c r="M85" s="81">
        <f t="shared" si="18"/>
        <v>48</v>
      </c>
      <c r="N85" s="81">
        <f t="shared" si="18"/>
        <v>166</v>
      </c>
      <c r="O85" s="81">
        <f>O86+O87+O88</f>
        <v>294</v>
      </c>
      <c r="P85" s="152">
        <f t="shared" si="18"/>
        <v>144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5.75" customHeight="1">
      <c r="A86" s="97" t="s">
        <v>34</v>
      </c>
      <c r="B86" s="20" t="s">
        <v>101</v>
      </c>
      <c r="C86" s="21" t="s">
        <v>186</v>
      </c>
      <c r="D86" s="22">
        <f>E86+F86</f>
        <v>654</v>
      </c>
      <c r="E86" s="22">
        <v>218</v>
      </c>
      <c r="F86" s="23">
        <f t="shared" si="16"/>
        <v>436</v>
      </c>
      <c r="G86" s="22">
        <v>160</v>
      </c>
      <c r="H86" s="22">
        <v>20</v>
      </c>
      <c r="I86" s="23"/>
      <c r="J86" s="23"/>
      <c r="K86" s="23"/>
      <c r="L86" s="145"/>
      <c r="M86" s="145">
        <v>48</v>
      </c>
      <c r="N86" s="145">
        <v>130</v>
      </c>
      <c r="O86" s="154">
        <v>186</v>
      </c>
      <c r="P86" s="155">
        <v>72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5" customHeight="1">
      <c r="A87" s="98" t="s">
        <v>35</v>
      </c>
      <c r="B87" s="13" t="s">
        <v>27</v>
      </c>
      <c r="C87" s="14"/>
      <c r="D87" s="22"/>
      <c r="E87" s="9"/>
      <c r="F87" s="23"/>
      <c r="G87" s="10"/>
      <c r="H87" s="9"/>
      <c r="I87" s="11"/>
      <c r="J87" s="11"/>
      <c r="K87" s="11"/>
      <c r="L87" s="136"/>
      <c r="M87" s="106"/>
      <c r="N87" s="136"/>
      <c r="O87" s="156"/>
      <c r="P87" s="157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5" customHeight="1" thickBot="1">
      <c r="A88" s="99" t="s">
        <v>36</v>
      </c>
      <c r="B88" s="19" t="s">
        <v>28</v>
      </c>
      <c r="C88" s="29" t="s">
        <v>211</v>
      </c>
      <c r="D88" s="22">
        <f>E88+F88</f>
        <v>216</v>
      </c>
      <c r="E88" s="30"/>
      <c r="F88" s="85">
        <f t="shared" si="16"/>
        <v>216</v>
      </c>
      <c r="G88" s="30"/>
      <c r="H88" s="30"/>
      <c r="I88" s="148"/>
      <c r="J88" s="148"/>
      <c r="K88" s="148"/>
      <c r="L88" s="149"/>
      <c r="M88" s="149"/>
      <c r="N88" s="149">
        <v>36</v>
      </c>
      <c r="O88" s="158">
        <v>108</v>
      </c>
      <c r="P88" s="159">
        <v>72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30" customHeight="1" thickBot="1">
      <c r="A89" s="24" t="s">
        <v>37</v>
      </c>
      <c r="B89" s="25" t="s">
        <v>102</v>
      </c>
      <c r="C89" s="89" t="s">
        <v>209</v>
      </c>
      <c r="D89" s="27">
        <f>D90+D91+D92</f>
        <v>333</v>
      </c>
      <c r="E89" s="27">
        <f aca="true" t="shared" si="19" ref="E89:P89">E90+E91+E92</f>
        <v>87</v>
      </c>
      <c r="F89" s="31">
        <f>F90+F91+F92</f>
        <v>246</v>
      </c>
      <c r="G89" s="27">
        <f t="shared" si="19"/>
        <v>80</v>
      </c>
      <c r="H89" s="27">
        <f t="shared" si="19"/>
        <v>0</v>
      </c>
      <c r="I89" s="81">
        <f t="shared" si="19"/>
        <v>0</v>
      </c>
      <c r="J89" s="81">
        <f t="shared" si="19"/>
        <v>0</v>
      </c>
      <c r="K89" s="81">
        <f t="shared" si="19"/>
        <v>0</v>
      </c>
      <c r="L89" s="81">
        <f t="shared" si="19"/>
        <v>0</v>
      </c>
      <c r="M89" s="81">
        <f t="shared" si="19"/>
        <v>0</v>
      </c>
      <c r="N89" s="81">
        <f t="shared" si="19"/>
        <v>0</v>
      </c>
      <c r="O89" s="81">
        <f>O90+O91+O92</f>
        <v>246</v>
      </c>
      <c r="P89" s="152">
        <f t="shared" si="19"/>
        <v>0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5" customHeight="1">
      <c r="A90" s="97" t="s">
        <v>38</v>
      </c>
      <c r="B90" s="20" t="s">
        <v>103</v>
      </c>
      <c r="C90" s="21" t="s">
        <v>212</v>
      </c>
      <c r="D90" s="22">
        <f>E90+F90</f>
        <v>261</v>
      </c>
      <c r="E90" s="22">
        <v>87</v>
      </c>
      <c r="F90" s="23">
        <f t="shared" si="16"/>
        <v>174</v>
      </c>
      <c r="G90" s="22">
        <v>80</v>
      </c>
      <c r="H90" s="22"/>
      <c r="I90" s="23"/>
      <c r="J90" s="23"/>
      <c r="K90" s="23"/>
      <c r="L90" s="145"/>
      <c r="M90" s="145"/>
      <c r="N90" s="145"/>
      <c r="O90" s="160">
        <v>174</v>
      </c>
      <c r="P90" s="161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5" customHeight="1">
      <c r="A91" s="98" t="s">
        <v>39</v>
      </c>
      <c r="B91" s="13" t="s">
        <v>27</v>
      </c>
      <c r="C91" s="29" t="s">
        <v>213</v>
      </c>
      <c r="D91" s="22">
        <f>E91+F91</f>
        <v>36</v>
      </c>
      <c r="E91" s="9"/>
      <c r="F91" s="23">
        <f t="shared" si="16"/>
        <v>36</v>
      </c>
      <c r="G91" s="10"/>
      <c r="H91" s="9"/>
      <c r="I91" s="11"/>
      <c r="J91" s="11"/>
      <c r="K91" s="11"/>
      <c r="L91" s="106"/>
      <c r="M91" s="106"/>
      <c r="N91" s="136"/>
      <c r="O91" s="156">
        <v>36</v>
      </c>
      <c r="P91" s="157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5" customHeight="1" thickBot="1">
      <c r="A92" s="99" t="s">
        <v>40</v>
      </c>
      <c r="B92" s="19" t="s">
        <v>28</v>
      </c>
      <c r="C92" s="29" t="s">
        <v>213</v>
      </c>
      <c r="D92" s="22">
        <f>E92+F92</f>
        <v>36</v>
      </c>
      <c r="E92" s="30"/>
      <c r="F92" s="85">
        <f t="shared" si="16"/>
        <v>36</v>
      </c>
      <c r="G92" s="30"/>
      <c r="H92" s="30"/>
      <c r="I92" s="148"/>
      <c r="J92" s="148"/>
      <c r="K92" s="148"/>
      <c r="L92" s="149"/>
      <c r="M92" s="149"/>
      <c r="N92" s="149"/>
      <c r="O92" s="158">
        <v>36</v>
      </c>
      <c r="P92" s="159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8.75" customHeight="1" thickBot="1">
      <c r="A93" s="24" t="s">
        <v>41</v>
      </c>
      <c r="B93" s="25" t="s">
        <v>104</v>
      </c>
      <c r="C93" s="26" t="s">
        <v>185</v>
      </c>
      <c r="D93" s="27">
        <f aca="true" t="shared" si="20" ref="D93:P93">D94+D96</f>
        <v>198</v>
      </c>
      <c r="E93" s="27">
        <f t="shared" si="20"/>
        <v>42</v>
      </c>
      <c r="F93" s="31">
        <f>F94+F95+F96</f>
        <v>156</v>
      </c>
      <c r="G93" s="27">
        <f t="shared" si="20"/>
        <v>50</v>
      </c>
      <c r="H93" s="27">
        <f t="shared" si="20"/>
        <v>0</v>
      </c>
      <c r="I93" s="81">
        <f t="shared" si="20"/>
        <v>0</v>
      </c>
      <c r="J93" s="81">
        <f t="shared" si="20"/>
        <v>0</v>
      </c>
      <c r="K93" s="81">
        <f t="shared" si="20"/>
        <v>0</v>
      </c>
      <c r="L93" s="81">
        <f t="shared" si="20"/>
        <v>0</v>
      </c>
      <c r="M93" s="81">
        <f t="shared" si="20"/>
        <v>0</v>
      </c>
      <c r="N93" s="81">
        <f t="shared" si="20"/>
        <v>0</v>
      </c>
      <c r="O93" s="81">
        <f>O94+O95+O96</f>
        <v>0</v>
      </c>
      <c r="P93" s="152">
        <f t="shared" si="20"/>
        <v>156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5" customHeight="1">
      <c r="A94" s="97" t="s">
        <v>207</v>
      </c>
      <c r="B94" s="20" t="s">
        <v>105</v>
      </c>
      <c r="C94" s="21" t="s">
        <v>186</v>
      </c>
      <c r="D94" s="22">
        <f>E94+F94</f>
        <v>126</v>
      </c>
      <c r="E94" s="22">
        <v>42</v>
      </c>
      <c r="F94" s="23">
        <f t="shared" si="16"/>
        <v>84</v>
      </c>
      <c r="G94" s="22">
        <v>50</v>
      </c>
      <c r="H94" s="22"/>
      <c r="I94" s="23"/>
      <c r="J94" s="23"/>
      <c r="K94" s="23"/>
      <c r="L94" s="145"/>
      <c r="M94" s="145"/>
      <c r="N94" s="145"/>
      <c r="O94" s="160"/>
      <c r="P94" s="161">
        <v>84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5" customHeight="1">
      <c r="A95" s="100" t="s">
        <v>208</v>
      </c>
      <c r="B95" s="33" t="s">
        <v>27</v>
      </c>
      <c r="C95" s="34"/>
      <c r="D95" s="22"/>
      <c r="E95" s="35"/>
      <c r="F95" s="23"/>
      <c r="G95" s="35"/>
      <c r="H95" s="35"/>
      <c r="I95" s="85"/>
      <c r="J95" s="85"/>
      <c r="K95" s="85"/>
      <c r="L95" s="162"/>
      <c r="M95" s="162"/>
      <c r="N95" s="162"/>
      <c r="O95" s="163"/>
      <c r="P95" s="164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29.25" customHeight="1" thickBot="1">
      <c r="A96" s="99" t="s">
        <v>42</v>
      </c>
      <c r="B96" s="19" t="s">
        <v>28</v>
      </c>
      <c r="C96" s="29" t="s">
        <v>199</v>
      </c>
      <c r="D96" s="22">
        <f>E96+F96</f>
        <v>72</v>
      </c>
      <c r="E96" s="28"/>
      <c r="F96" s="85">
        <f t="shared" si="16"/>
        <v>72</v>
      </c>
      <c r="G96" s="30"/>
      <c r="H96" s="28"/>
      <c r="I96" s="91"/>
      <c r="J96" s="91"/>
      <c r="K96" s="91"/>
      <c r="L96" s="109"/>
      <c r="M96" s="109"/>
      <c r="N96" s="149"/>
      <c r="O96" s="150"/>
      <c r="P96" s="151">
        <v>72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5" customHeight="1" thickBot="1">
      <c r="A97" s="24" t="s">
        <v>106</v>
      </c>
      <c r="B97" s="25" t="s">
        <v>141</v>
      </c>
      <c r="C97" s="89" t="s">
        <v>209</v>
      </c>
      <c r="D97" s="27">
        <f>D98+D99+D100+D101</f>
        <v>559</v>
      </c>
      <c r="E97" s="27">
        <f aca="true" t="shared" si="21" ref="E97:P97">E98+E99+E100+E101</f>
        <v>90</v>
      </c>
      <c r="F97" s="31">
        <f>F98+F99+F100+F101</f>
        <v>469</v>
      </c>
      <c r="G97" s="27">
        <f t="shared" si="21"/>
        <v>100</v>
      </c>
      <c r="H97" s="27">
        <f t="shared" si="21"/>
        <v>0</v>
      </c>
      <c r="I97" s="81">
        <f t="shared" si="21"/>
        <v>0</v>
      </c>
      <c r="J97" s="81">
        <f t="shared" si="21"/>
        <v>0</v>
      </c>
      <c r="K97" s="81">
        <f t="shared" si="21"/>
        <v>112</v>
      </c>
      <c r="L97" s="81">
        <f t="shared" si="21"/>
        <v>357</v>
      </c>
      <c r="M97" s="81">
        <f t="shared" si="21"/>
        <v>0</v>
      </c>
      <c r="N97" s="81">
        <f t="shared" si="21"/>
        <v>0</v>
      </c>
      <c r="O97" s="81">
        <f>O98+O99+O100+O101</f>
        <v>0</v>
      </c>
      <c r="P97" s="152">
        <f t="shared" si="21"/>
        <v>0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5" customHeight="1">
      <c r="A98" s="97" t="s">
        <v>113</v>
      </c>
      <c r="B98" s="20" t="s">
        <v>129</v>
      </c>
      <c r="C98" s="21" t="s">
        <v>200</v>
      </c>
      <c r="D98" s="22">
        <f>E98+F98</f>
        <v>135</v>
      </c>
      <c r="E98" s="22">
        <v>45</v>
      </c>
      <c r="F98" s="23">
        <f t="shared" si="16"/>
        <v>90</v>
      </c>
      <c r="G98" s="22">
        <v>50</v>
      </c>
      <c r="H98" s="22"/>
      <c r="I98" s="23"/>
      <c r="J98" s="23"/>
      <c r="K98" s="23">
        <v>48</v>
      </c>
      <c r="L98" s="145">
        <v>42</v>
      </c>
      <c r="M98" s="145"/>
      <c r="N98" s="145"/>
      <c r="O98" s="146"/>
      <c r="P98" s="147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5" customHeight="1">
      <c r="A99" s="98" t="s">
        <v>130</v>
      </c>
      <c r="B99" s="13" t="s">
        <v>131</v>
      </c>
      <c r="C99" s="21" t="s">
        <v>200</v>
      </c>
      <c r="D99" s="22">
        <f>E99+F99</f>
        <v>136</v>
      </c>
      <c r="E99" s="10">
        <v>45</v>
      </c>
      <c r="F99" s="23">
        <f t="shared" si="16"/>
        <v>91</v>
      </c>
      <c r="G99" s="10">
        <v>50</v>
      </c>
      <c r="H99" s="10"/>
      <c r="I99" s="51"/>
      <c r="J99" s="51"/>
      <c r="K99" s="51">
        <v>64</v>
      </c>
      <c r="L99" s="136">
        <v>27</v>
      </c>
      <c r="M99" s="136"/>
      <c r="N99" s="136"/>
      <c r="O99" s="125"/>
      <c r="P99" s="126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5" customHeight="1">
      <c r="A100" s="98" t="s">
        <v>107</v>
      </c>
      <c r="B100" s="13" t="s">
        <v>27</v>
      </c>
      <c r="C100" s="14" t="s">
        <v>201</v>
      </c>
      <c r="D100" s="22">
        <f>E100+F100</f>
        <v>288</v>
      </c>
      <c r="E100" s="9"/>
      <c r="F100" s="23">
        <f t="shared" si="16"/>
        <v>288</v>
      </c>
      <c r="G100" s="10"/>
      <c r="H100" s="9"/>
      <c r="I100" s="11"/>
      <c r="J100" s="11"/>
      <c r="K100" s="51"/>
      <c r="L100" s="136">
        <v>288</v>
      </c>
      <c r="M100" s="136"/>
      <c r="N100" s="136"/>
      <c r="O100" s="125"/>
      <c r="P100" s="126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5" customHeight="1" thickBot="1">
      <c r="A101" s="99" t="s">
        <v>108</v>
      </c>
      <c r="B101" s="19" t="s">
        <v>28</v>
      </c>
      <c r="C101" s="29"/>
      <c r="D101" s="22">
        <f>E101+F101</f>
        <v>0</v>
      </c>
      <c r="E101" s="28"/>
      <c r="F101" s="85"/>
      <c r="G101" s="30"/>
      <c r="H101" s="28"/>
      <c r="I101" s="91"/>
      <c r="J101" s="91"/>
      <c r="K101" s="91"/>
      <c r="L101" s="149"/>
      <c r="M101" s="149"/>
      <c r="N101" s="149"/>
      <c r="O101" s="150"/>
      <c r="P101" s="151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5" customHeight="1" thickBot="1">
      <c r="A102" s="90" t="s">
        <v>178</v>
      </c>
      <c r="B102" s="72" t="s">
        <v>170</v>
      </c>
      <c r="C102" s="89" t="s">
        <v>209</v>
      </c>
      <c r="D102" s="73">
        <f>D103+D104+D105+D106</f>
        <v>180</v>
      </c>
      <c r="E102" s="73">
        <f aca="true" t="shared" si="22" ref="E102:N102">E103+E104+E105+E106</f>
        <v>36</v>
      </c>
      <c r="F102" s="31">
        <f>F103+F104+F105+F106</f>
        <v>144</v>
      </c>
      <c r="G102" s="73">
        <f t="shared" si="22"/>
        <v>20</v>
      </c>
      <c r="H102" s="73">
        <f t="shared" si="22"/>
        <v>0</v>
      </c>
      <c r="I102" s="73">
        <f t="shared" si="22"/>
        <v>0</v>
      </c>
      <c r="J102" s="73">
        <f t="shared" si="22"/>
        <v>0</v>
      </c>
      <c r="K102" s="73">
        <f t="shared" si="22"/>
        <v>0</v>
      </c>
      <c r="L102" s="73">
        <f t="shared" si="22"/>
        <v>0</v>
      </c>
      <c r="M102" s="73">
        <f t="shared" si="22"/>
        <v>0</v>
      </c>
      <c r="N102" s="73">
        <f t="shared" si="22"/>
        <v>0</v>
      </c>
      <c r="O102" s="73">
        <f>O103+O104+O105+O106</f>
        <v>0</v>
      </c>
      <c r="P102" s="140">
        <f>P103+P104+P105+P106</f>
        <v>144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5" customHeight="1">
      <c r="A103" s="74" t="s">
        <v>179</v>
      </c>
      <c r="B103" s="75" t="s">
        <v>171</v>
      </c>
      <c r="C103" s="76" t="s">
        <v>220</v>
      </c>
      <c r="D103" s="59">
        <f>E103+F103</f>
        <v>54</v>
      </c>
      <c r="E103" s="59">
        <v>18</v>
      </c>
      <c r="F103" s="23">
        <f t="shared" si="16"/>
        <v>36</v>
      </c>
      <c r="G103" s="59">
        <v>10</v>
      </c>
      <c r="H103" s="59"/>
      <c r="I103" s="59"/>
      <c r="J103" s="59"/>
      <c r="K103" s="59"/>
      <c r="L103" s="59"/>
      <c r="M103" s="59"/>
      <c r="N103" s="59"/>
      <c r="O103" s="165"/>
      <c r="P103" s="166">
        <v>36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5" customHeight="1">
      <c r="A104" s="77" t="s">
        <v>180</v>
      </c>
      <c r="B104" s="78" t="s">
        <v>172</v>
      </c>
      <c r="C104" s="76" t="s">
        <v>220</v>
      </c>
      <c r="D104" s="59">
        <f>E104+F104</f>
        <v>54</v>
      </c>
      <c r="E104" s="59">
        <v>18</v>
      </c>
      <c r="F104" s="23">
        <f t="shared" si="16"/>
        <v>36</v>
      </c>
      <c r="G104" s="59">
        <v>10</v>
      </c>
      <c r="H104" s="59"/>
      <c r="I104" s="59"/>
      <c r="J104" s="59"/>
      <c r="K104" s="59"/>
      <c r="L104" s="59"/>
      <c r="M104" s="59"/>
      <c r="N104" s="59"/>
      <c r="O104" s="165"/>
      <c r="P104" s="166">
        <v>36</v>
      </c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" customHeight="1">
      <c r="A105" s="77" t="s">
        <v>181</v>
      </c>
      <c r="B105" s="79" t="s">
        <v>27</v>
      </c>
      <c r="C105" s="59" t="s">
        <v>199</v>
      </c>
      <c r="D105" s="59">
        <f>E105+F105</f>
        <v>72</v>
      </c>
      <c r="E105" s="61"/>
      <c r="F105" s="23">
        <f t="shared" si="16"/>
        <v>72</v>
      </c>
      <c r="G105" s="61"/>
      <c r="H105" s="61"/>
      <c r="I105" s="61"/>
      <c r="J105" s="61"/>
      <c r="K105" s="61"/>
      <c r="L105" s="61"/>
      <c r="M105" s="61"/>
      <c r="N105" s="61"/>
      <c r="O105" s="134"/>
      <c r="P105" s="135">
        <v>72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6.5" customHeight="1" thickBot="1">
      <c r="A106" s="82" t="s">
        <v>182</v>
      </c>
      <c r="B106" s="83" t="s">
        <v>28</v>
      </c>
      <c r="C106" s="84"/>
      <c r="D106" s="59"/>
      <c r="E106" s="71"/>
      <c r="F106" s="85"/>
      <c r="G106" s="71"/>
      <c r="H106" s="71"/>
      <c r="I106" s="71"/>
      <c r="J106" s="71"/>
      <c r="K106" s="71"/>
      <c r="L106" s="71"/>
      <c r="M106" s="71"/>
      <c r="N106" s="71"/>
      <c r="O106" s="131"/>
      <c r="P106" s="139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" customHeight="1" thickBot="1">
      <c r="A107" s="24"/>
      <c r="B107" s="88" t="s">
        <v>50</v>
      </c>
      <c r="C107" s="26" t="s">
        <v>234</v>
      </c>
      <c r="D107" s="27">
        <f>D32+D52+D57+D61</f>
        <v>7452</v>
      </c>
      <c r="E107" s="27">
        <f>E32+E52+E57+E61</f>
        <v>2124</v>
      </c>
      <c r="F107" s="81">
        <f>F32+F52+F57+F61</f>
        <v>5328</v>
      </c>
      <c r="G107" s="27">
        <f>G32+G52+G57+G62+G72</f>
        <v>2071</v>
      </c>
      <c r="H107" s="27">
        <f>H81+H85</f>
        <v>40</v>
      </c>
      <c r="I107" s="81">
        <f>I32</f>
        <v>612</v>
      </c>
      <c r="J107" s="81">
        <f>J32</f>
        <v>792</v>
      </c>
      <c r="K107" s="81">
        <f>K52+K57+K61</f>
        <v>576</v>
      </c>
      <c r="L107" s="167">
        <f>L52+L57+L61</f>
        <v>828</v>
      </c>
      <c r="M107" s="167">
        <f>M52+M61</f>
        <v>576</v>
      </c>
      <c r="N107" s="167">
        <f>N32+N52+N57+N61</f>
        <v>864</v>
      </c>
      <c r="O107" s="167">
        <f>O52+O61</f>
        <v>612</v>
      </c>
      <c r="P107" s="152">
        <f>P32+P52+P57+P61</f>
        <v>468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5" customHeight="1">
      <c r="A108" s="101" t="s">
        <v>109</v>
      </c>
      <c r="B108" s="86" t="s">
        <v>110</v>
      </c>
      <c r="C108" s="87"/>
      <c r="D108" s="37"/>
      <c r="E108" s="37"/>
      <c r="F108" s="36"/>
      <c r="G108" s="37"/>
      <c r="H108" s="37"/>
      <c r="I108" s="36"/>
      <c r="J108" s="36"/>
      <c r="K108" s="36"/>
      <c r="L108" s="168"/>
      <c r="M108" s="168"/>
      <c r="N108" s="168"/>
      <c r="O108" s="146"/>
      <c r="P108" s="169" t="s">
        <v>135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5" customHeight="1">
      <c r="A109" s="102" t="s">
        <v>63</v>
      </c>
      <c r="B109" s="12" t="s">
        <v>126</v>
      </c>
      <c r="C109" s="14"/>
      <c r="D109" s="16"/>
      <c r="E109" s="16"/>
      <c r="F109" s="17"/>
      <c r="G109" s="16"/>
      <c r="H109" s="16"/>
      <c r="I109" s="17"/>
      <c r="J109" s="17"/>
      <c r="K109" s="51"/>
      <c r="L109" s="136"/>
      <c r="M109" s="136"/>
      <c r="N109" s="106"/>
      <c r="O109" s="125"/>
      <c r="P109" s="170" t="s">
        <v>136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5" customHeight="1">
      <c r="A110" s="98" t="s">
        <v>202</v>
      </c>
      <c r="B110" s="80" t="s">
        <v>204</v>
      </c>
      <c r="C110" s="15"/>
      <c r="D110" s="9"/>
      <c r="E110" s="9"/>
      <c r="F110" s="11"/>
      <c r="G110" s="9"/>
      <c r="H110" s="9"/>
      <c r="I110" s="11"/>
      <c r="J110" s="11"/>
      <c r="K110" s="11"/>
      <c r="L110" s="106"/>
      <c r="M110" s="106"/>
      <c r="N110" s="106"/>
      <c r="O110" s="125"/>
      <c r="P110" s="103" t="s">
        <v>135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s="4" customFormat="1" ht="21" customHeight="1" thickBot="1">
      <c r="A111" s="180" t="s">
        <v>203</v>
      </c>
      <c r="B111" s="181" t="s">
        <v>205</v>
      </c>
      <c r="C111" s="182"/>
      <c r="D111" s="182"/>
      <c r="E111" s="182"/>
      <c r="F111" s="182"/>
      <c r="G111" s="182"/>
      <c r="H111" s="182"/>
      <c r="I111" s="183"/>
      <c r="J111" s="183"/>
      <c r="K111" s="183"/>
      <c r="L111" s="183"/>
      <c r="M111" s="183"/>
      <c r="N111" s="183"/>
      <c r="O111" s="183"/>
      <c r="P111" s="184" t="s">
        <v>206</v>
      </c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1:29" s="4" customFormat="1" ht="18.75" customHeight="1">
      <c r="A112" s="330" t="s">
        <v>223</v>
      </c>
      <c r="B112" s="331"/>
      <c r="C112" s="331"/>
      <c r="D112" s="331"/>
      <c r="E112" s="332"/>
      <c r="F112" s="339" t="s">
        <v>50</v>
      </c>
      <c r="G112" s="340"/>
      <c r="H112" s="185" t="s">
        <v>59</v>
      </c>
      <c r="I112" s="94">
        <f>I32</f>
        <v>612</v>
      </c>
      <c r="J112" s="94">
        <f>J32</f>
        <v>792</v>
      </c>
      <c r="K112" s="94">
        <f>K32+K52+K57+K62+K74+K78+K82+K86+K90+K94+K98+K99+K103+K104</f>
        <v>576</v>
      </c>
      <c r="L112" s="94">
        <f>L32+L52+L57+L62+L74+L78+L82+L86+L90+L94+L98+L99+L103+L104</f>
        <v>540</v>
      </c>
      <c r="M112" s="94">
        <f>M32+M52+M57+M62+M74+M78+M82+M86+M90+M94+M98+M99+M103+M104</f>
        <v>576</v>
      </c>
      <c r="N112" s="94">
        <f>N32+N52+N57+N62+N74+N78+N82+N86+N90+N94+N98+N99+N103+N104</f>
        <v>468</v>
      </c>
      <c r="O112" s="94">
        <f>O52+O57+O62+O74+O78+O82+O86+O90+O94+O98+O99+O103+O104</f>
        <v>432</v>
      </c>
      <c r="P112" s="186">
        <f>P52+P57+P62+P74+P78+P82+P86+P90+P94+P98+P99+P103+P104</f>
        <v>252</v>
      </c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</row>
    <row r="113" spans="1:29" s="4" customFormat="1" ht="20.25" customHeight="1">
      <c r="A113" s="333"/>
      <c r="B113" s="334"/>
      <c r="C113" s="334"/>
      <c r="D113" s="334"/>
      <c r="E113" s="335"/>
      <c r="F113" s="341"/>
      <c r="G113" s="342"/>
      <c r="H113" s="104" t="s">
        <v>60</v>
      </c>
      <c r="I113" s="11"/>
      <c r="J113" s="11"/>
      <c r="K113" s="11"/>
      <c r="L113" s="11">
        <f>L75+L79+L83+L87+L91+L95+L100+L105</f>
        <v>288</v>
      </c>
      <c r="M113" s="11"/>
      <c r="N113" s="11">
        <f>N75+N79+N83+N87+N91+N95+N100</f>
        <v>216</v>
      </c>
      <c r="O113" s="11">
        <f>O75+O79+O83+O87+O91+O95+O100</f>
        <v>36</v>
      </c>
      <c r="P113" s="108">
        <f>P75+P79+P83+P87+P91+P95+P105</f>
        <v>72</v>
      </c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</row>
    <row r="114" spans="1:29" s="4" customFormat="1" ht="30.75" customHeight="1">
      <c r="A114" s="333"/>
      <c r="B114" s="334"/>
      <c r="C114" s="334"/>
      <c r="D114" s="334"/>
      <c r="E114" s="335"/>
      <c r="F114" s="341"/>
      <c r="G114" s="342"/>
      <c r="H114" s="104" t="s">
        <v>111</v>
      </c>
      <c r="I114" s="11"/>
      <c r="J114" s="11"/>
      <c r="K114" s="11"/>
      <c r="L114" s="11"/>
      <c r="M114" s="11"/>
      <c r="N114" s="11">
        <f>N76+N80+N84+N88+N92+N96+N101+N106</f>
        <v>180</v>
      </c>
      <c r="O114" s="11">
        <f>O76+O80+O84+O88+O92+O96+O101+O106</f>
        <v>144</v>
      </c>
      <c r="P114" s="108">
        <f>P76+P80+P84+P88+P92+P96+P101+P106</f>
        <v>144</v>
      </c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</row>
    <row r="115" spans="1:29" s="4" customFormat="1" ht="29.25" customHeight="1">
      <c r="A115" s="333"/>
      <c r="B115" s="334"/>
      <c r="C115" s="334"/>
      <c r="D115" s="334"/>
      <c r="E115" s="335"/>
      <c r="F115" s="341"/>
      <c r="G115" s="342"/>
      <c r="H115" s="104" t="s">
        <v>112</v>
      </c>
      <c r="I115" s="11"/>
      <c r="J115" s="11"/>
      <c r="K115" s="11"/>
      <c r="L115" s="106"/>
      <c r="M115" s="106"/>
      <c r="N115" s="106"/>
      <c r="O115" s="106"/>
      <c r="P115" s="108">
        <v>144</v>
      </c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1:29" s="4" customFormat="1" ht="36" customHeight="1">
      <c r="A116" s="333"/>
      <c r="B116" s="334"/>
      <c r="C116" s="334"/>
      <c r="D116" s="334"/>
      <c r="E116" s="335"/>
      <c r="F116" s="341"/>
      <c r="G116" s="342"/>
      <c r="H116" s="104" t="s">
        <v>137</v>
      </c>
      <c r="I116" s="11">
        <v>0</v>
      </c>
      <c r="J116" s="11">
        <v>3</v>
      </c>
      <c r="K116" s="11">
        <v>2</v>
      </c>
      <c r="L116" s="106">
        <v>4</v>
      </c>
      <c r="M116" s="106">
        <v>3</v>
      </c>
      <c r="N116" s="106">
        <v>3</v>
      </c>
      <c r="O116" s="106">
        <v>2</v>
      </c>
      <c r="P116" s="108">
        <v>5</v>
      </c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</row>
    <row r="117" spans="1:29" s="4" customFormat="1" ht="15.75" customHeight="1">
      <c r="A117" s="333"/>
      <c r="B117" s="334"/>
      <c r="C117" s="334"/>
      <c r="D117" s="334"/>
      <c r="E117" s="335"/>
      <c r="F117" s="341"/>
      <c r="G117" s="342"/>
      <c r="H117" s="104" t="s">
        <v>61</v>
      </c>
      <c r="I117" s="11">
        <v>3</v>
      </c>
      <c r="J117" s="11">
        <v>6</v>
      </c>
      <c r="K117" s="11">
        <v>3</v>
      </c>
      <c r="L117" s="106">
        <v>7</v>
      </c>
      <c r="M117" s="106">
        <v>3</v>
      </c>
      <c r="N117" s="106">
        <v>7</v>
      </c>
      <c r="O117" s="106">
        <v>3</v>
      </c>
      <c r="P117" s="108">
        <v>6</v>
      </c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</row>
    <row r="118" spans="1:17" ht="15" thickBot="1">
      <c r="A118" s="336"/>
      <c r="B118" s="337"/>
      <c r="C118" s="337"/>
      <c r="D118" s="337"/>
      <c r="E118" s="338"/>
      <c r="F118" s="343"/>
      <c r="G118" s="344"/>
      <c r="H118" s="105" t="s">
        <v>62</v>
      </c>
      <c r="I118" s="171">
        <v>2</v>
      </c>
      <c r="J118" s="171">
        <v>0</v>
      </c>
      <c r="K118" s="171">
        <v>0</v>
      </c>
      <c r="L118" s="107">
        <v>2</v>
      </c>
      <c r="M118" s="107">
        <v>1</v>
      </c>
      <c r="N118" s="107">
        <v>3</v>
      </c>
      <c r="O118" s="107">
        <v>2</v>
      </c>
      <c r="P118" s="172">
        <v>0</v>
      </c>
      <c r="Q118" s="18"/>
    </row>
    <row r="119" spans="1:9" ht="15.75">
      <c r="A119" s="2"/>
      <c r="B119" s="2"/>
      <c r="C119" s="2"/>
      <c r="D119" s="2"/>
      <c r="E119" s="2"/>
      <c r="F119" s="7"/>
      <c r="G119" s="2"/>
      <c r="H119" s="2"/>
      <c r="I119" s="7"/>
    </row>
    <row r="120" spans="1:18" ht="15.75" customHeight="1">
      <c r="A120" s="2"/>
      <c r="B120" s="2"/>
      <c r="C120" s="2"/>
      <c r="D120" s="2"/>
      <c r="E120" s="2"/>
      <c r="F120" s="7"/>
      <c r="G120" s="2"/>
      <c r="H120" s="187"/>
      <c r="I120" s="356"/>
      <c r="J120" s="356"/>
      <c r="K120" s="356"/>
      <c r="L120" s="355"/>
      <c r="M120" s="355"/>
      <c r="N120" s="355"/>
      <c r="O120" s="355"/>
      <c r="P120" s="356"/>
      <c r="Q120" s="188"/>
      <c r="R120" s="188"/>
    </row>
    <row r="121" spans="1:18" ht="15.75">
      <c r="A121" s="2"/>
      <c r="B121" s="2"/>
      <c r="C121" s="2"/>
      <c r="D121" s="2"/>
      <c r="E121" s="2"/>
      <c r="F121" s="7"/>
      <c r="G121" s="2"/>
      <c r="H121" s="187"/>
      <c r="I121" s="356"/>
      <c r="J121" s="356"/>
      <c r="K121" s="356"/>
      <c r="L121" s="355"/>
      <c r="M121" s="355"/>
      <c r="N121" s="355"/>
      <c r="O121" s="355"/>
      <c r="P121" s="356"/>
      <c r="Q121" s="188"/>
      <c r="R121" s="188"/>
    </row>
    <row r="122" spans="1:18" ht="15.75">
      <c r="A122" s="1"/>
      <c r="B122" s="1"/>
      <c r="C122" s="1"/>
      <c r="D122" s="1"/>
      <c r="E122" s="1"/>
      <c r="F122" s="6"/>
      <c r="G122" s="1"/>
      <c r="H122" s="189"/>
      <c r="I122" s="356"/>
      <c r="J122" s="356"/>
      <c r="K122" s="356"/>
      <c r="L122" s="355"/>
      <c r="M122" s="355"/>
      <c r="N122" s="355"/>
      <c r="O122" s="355"/>
      <c r="P122" s="356"/>
      <c r="Q122" s="188"/>
      <c r="R122" s="188"/>
    </row>
    <row r="123" spans="1:9" ht="15.75">
      <c r="A123" s="1"/>
      <c r="B123" s="1"/>
      <c r="C123" s="1"/>
      <c r="D123" s="1"/>
      <c r="E123" s="1"/>
      <c r="F123" s="6"/>
      <c r="G123" s="1"/>
      <c r="H123" s="1"/>
      <c r="I123" s="6"/>
    </row>
    <row r="124" spans="1:9" ht="15.75">
      <c r="A124" s="1"/>
      <c r="B124" s="1"/>
      <c r="C124" s="1"/>
      <c r="D124" s="1"/>
      <c r="E124" s="1"/>
      <c r="F124" s="6"/>
      <c r="G124" s="1"/>
      <c r="H124" s="1"/>
      <c r="I124" s="6"/>
    </row>
    <row r="125" spans="1:9" ht="15.75">
      <c r="A125" s="1"/>
      <c r="B125" s="1"/>
      <c r="C125" s="1"/>
      <c r="D125" s="1"/>
      <c r="E125" s="1"/>
      <c r="F125" s="6"/>
      <c r="G125" s="1"/>
      <c r="H125" s="1"/>
      <c r="I125" s="6"/>
    </row>
    <row r="126" spans="1:9" ht="15.75">
      <c r="A126" s="1"/>
      <c r="B126" s="1"/>
      <c r="C126" s="1"/>
      <c r="D126" s="1"/>
      <c r="E126" s="1"/>
      <c r="F126" s="6"/>
      <c r="G126" s="1"/>
      <c r="H126" s="1"/>
      <c r="I126" s="6"/>
    </row>
    <row r="127" spans="1:9" ht="15.75">
      <c r="A127" s="1"/>
      <c r="B127" s="1"/>
      <c r="C127" s="3"/>
      <c r="D127" s="1"/>
      <c r="E127" s="1"/>
      <c r="F127" s="6"/>
      <c r="G127" s="1"/>
      <c r="H127" s="1"/>
      <c r="I127" s="6"/>
    </row>
    <row r="128" spans="1:9" ht="15.75">
      <c r="A128" s="1"/>
      <c r="B128" s="1"/>
      <c r="C128" s="1"/>
      <c r="D128" s="1"/>
      <c r="E128" s="1"/>
      <c r="F128" s="6"/>
      <c r="G128" s="1"/>
      <c r="H128" s="1"/>
      <c r="I128" s="6"/>
    </row>
    <row r="129" spans="1:9" ht="15.75">
      <c r="A129" s="1"/>
      <c r="B129" s="1"/>
      <c r="C129" s="1"/>
      <c r="D129" s="1"/>
      <c r="E129" s="1"/>
      <c r="F129" s="6"/>
      <c r="G129" s="1"/>
      <c r="H129" s="1"/>
      <c r="I129" s="6"/>
    </row>
    <row r="130" spans="1:9" ht="15.75">
      <c r="A130" s="1"/>
      <c r="B130" s="1"/>
      <c r="C130" s="1"/>
      <c r="D130" s="1"/>
      <c r="E130" s="1"/>
      <c r="F130" s="6"/>
      <c r="G130" s="1"/>
      <c r="H130" s="1"/>
      <c r="I130" s="6"/>
    </row>
    <row r="131" spans="1:9" ht="15.75">
      <c r="A131" s="1"/>
      <c r="B131" s="1"/>
      <c r="C131" s="1"/>
      <c r="D131" s="1"/>
      <c r="E131" s="1"/>
      <c r="F131" s="6"/>
      <c r="G131" s="1"/>
      <c r="H131" s="1"/>
      <c r="I131" s="6"/>
    </row>
    <row r="132" spans="1:9" ht="15.75">
      <c r="A132" s="1"/>
      <c r="B132" s="1"/>
      <c r="C132" s="1"/>
      <c r="D132" s="1"/>
      <c r="E132" s="1"/>
      <c r="F132" s="6"/>
      <c r="G132" s="1"/>
      <c r="H132" s="1"/>
      <c r="I132" s="6"/>
    </row>
    <row r="133" spans="1:9" ht="15.75">
      <c r="A133" s="1"/>
      <c r="B133" s="1"/>
      <c r="C133" s="1"/>
      <c r="D133" s="1"/>
      <c r="E133" s="1"/>
      <c r="F133" s="6"/>
      <c r="G133" s="1"/>
      <c r="H133" s="1"/>
      <c r="I133" s="6"/>
    </row>
    <row r="134" spans="1:9" ht="15.75">
      <c r="A134" s="1"/>
      <c r="B134" s="1"/>
      <c r="C134" s="1"/>
      <c r="D134" s="1"/>
      <c r="E134" s="1"/>
      <c r="F134" s="6"/>
      <c r="G134" s="1"/>
      <c r="H134" s="1"/>
      <c r="I134" s="6"/>
    </row>
    <row r="135" spans="1:9" ht="15.75">
      <c r="A135" s="1"/>
      <c r="B135" s="1"/>
      <c r="C135" s="1"/>
      <c r="D135" s="1"/>
      <c r="E135" s="1"/>
      <c r="F135" s="6"/>
      <c r="G135" s="1"/>
      <c r="H135" s="1"/>
      <c r="I135" s="6"/>
    </row>
    <row r="136" spans="1:9" ht="15.75">
      <c r="A136" s="1"/>
      <c r="B136" s="1"/>
      <c r="C136" s="1"/>
      <c r="D136" s="1"/>
      <c r="E136" s="1"/>
      <c r="F136" s="6"/>
      <c r="G136" s="1"/>
      <c r="H136" s="1"/>
      <c r="I136" s="6"/>
    </row>
    <row r="137" spans="1:9" ht="15.75">
      <c r="A137" s="1"/>
      <c r="B137" s="1"/>
      <c r="C137" s="1"/>
      <c r="D137" s="1"/>
      <c r="E137" s="1"/>
      <c r="F137" s="6"/>
      <c r="G137" s="1"/>
      <c r="H137" s="1"/>
      <c r="I137" s="6"/>
    </row>
    <row r="138" spans="1:9" ht="15.75">
      <c r="A138" s="1"/>
      <c r="B138" s="1"/>
      <c r="C138" s="1"/>
      <c r="D138" s="1"/>
      <c r="E138" s="1"/>
      <c r="F138" s="6"/>
      <c r="G138" s="1"/>
      <c r="H138" s="1"/>
      <c r="I138" s="6"/>
    </row>
    <row r="139" spans="1:9" ht="15.75">
      <c r="A139" s="1"/>
      <c r="B139" s="1"/>
      <c r="C139" s="1"/>
      <c r="D139" s="1"/>
      <c r="E139" s="1"/>
      <c r="F139" s="6"/>
      <c r="G139" s="1"/>
      <c r="H139" s="1"/>
      <c r="I139" s="6"/>
    </row>
    <row r="140" spans="1:9" ht="15.75">
      <c r="A140" s="1"/>
      <c r="B140" s="1"/>
      <c r="C140" s="1"/>
      <c r="D140" s="1"/>
      <c r="E140" s="1"/>
      <c r="F140" s="6"/>
      <c r="G140" s="1"/>
      <c r="H140" s="1"/>
      <c r="I140" s="6"/>
    </row>
    <row r="141" spans="1:9" ht="15.75">
      <c r="A141" s="1"/>
      <c r="B141" s="1"/>
      <c r="C141" s="1"/>
      <c r="D141" s="1"/>
      <c r="E141" s="1"/>
      <c r="F141" s="6"/>
      <c r="G141" s="1"/>
      <c r="H141" s="1"/>
      <c r="I141" s="6"/>
    </row>
    <row r="142" spans="1:9" ht="15.75">
      <c r="A142" s="1"/>
      <c r="B142" s="1"/>
      <c r="C142" s="1"/>
      <c r="D142" s="1"/>
      <c r="E142" s="1"/>
      <c r="F142" s="6"/>
      <c r="G142" s="1"/>
      <c r="H142" s="1"/>
      <c r="I142" s="6"/>
    </row>
    <row r="143" spans="1:9" ht="15.75">
      <c r="A143" s="1"/>
      <c r="B143" s="1"/>
      <c r="C143" s="1"/>
      <c r="D143" s="1"/>
      <c r="E143" s="1"/>
      <c r="F143" s="6"/>
      <c r="G143" s="1"/>
      <c r="H143" s="1"/>
      <c r="I143" s="6"/>
    </row>
    <row r="144" spans="1:9" ht="15.75">
      <c r="A144" s="1"/>
      <c r="B144" s="1"/>
      <c r="C144" s="1"/>
      <c r="D144" s="1"/>
      <c r="E144" s="1"/>
      <c r="F144" s="6"/>
      <c r="G144" s="1"/>
      <c r="H144" s="1"/>
      <c r="I144" s="6"/>
    </row>
    <row r="145" spans="1:9" ht="15.75">
      <c r="A145" s="1"/>
      <c r="B145" s="1"/>
      <c r="C145" s="1"/>
      <c r="D145" s="1"/>
      <c r="E145" s="1"/>
      <c r="F145" s="6"/>
      <c r="G145" s="1"/>
      <c r="H145" s="1"/>
      <c r="I145" s="6"/>
    </row>
    <row r="146" spans="1:9" ht="15.75">
      <c r="A146" s="1"/>
      <c r="B146" s="1"/>
      <c r="C146" s="1"/>
      <c r="D146" s="1"/>
      <c r="E146" s="1"/>
      <c r="F146" s="6"/>
      <c r="G146" s="1"/>
      <c r="H146" s="1"/>
      <c r="I146" s="6"/>
    </row>
    <row r="147" spans="1:9" ht="15.75">
      <c r="A147" s="1"/>
      <c r="B147" s="1"/>
      <c r="C147" s="1"/>
      <c r="D147" s="1"/>
      <c r="E147" s="1"/>
      <c r="F147" s="6"/>
      <c r="G147" s="1"/>
      <c r="H147" s="1"/>
      <c r="I147" s="6"/>
    </row>
    <row r="148" spans="1:9" ht="15.75">
      <c r="A148" s="1"/>
      <c r="B148" s="1"/>
      <c r="C148" s="1"/>
      <c r="D148" s="1"/>
      <c r="E148" s="1"/>
      <c r="F148" s="6"/>
      <c r="G148" s="1"/>
      <c r="H148" s="1"/>
      <c r="I148" s="6"/>
    </row>
    <row r="149" spans="1:9" ht="15.75">
      <c r="A149" s="1"/>
      <c r="B149" s="1"/>
      <c r="C149" s="1"/>
      <c r="D149" s="1"/>
      <c r="E149" s="1"/>
      <c r="F149" s="6"/>
      <c r="G149" s="1"/>
      <c r="H149" s="1"/>
      <c r="I149" s="6"/>
    </row>
    <row r="150" spans="1:9" ht="15.75">
      <c r="A150" s="1"/>
      <c r="B150" s="1"/>
      <c r="C150" s="1"/>
      <c r="D150" s="1"/>
      <c r="E150" s="1"/>
      <c r="F150" s="6"/>
      <c r="G150" s="1"/>
      <c r="H150" s="1"/>
      <c r="I150" s="6"/>
    </row>
    <row r="151" spans="1:9" ht="15.75">
      <c r="A151" s="1"/>
      <c r="B151" s="1"/>
      <c r="C151" s="1"/>
      <c r="D151" s="1"/>
      <c r="E151" s="1"/>
      <c r="F151" s="6"/>
      <c r="G151" s="1"/>
      <c r="H151" s="1"/>
      <c r="I151" s="6"/>
    </row>
    <row r="152" spans="1:9" ht="15.75">
      <c r="A152" s="1"/>
      <c r="B152" s="1"/>
      <c r="C152" s="1"/>
      <c r="D152" s="1"/>
      <c r="E152" s="1"/>
      <c r="F152" s="6"/>
      <c r="G152" s="1"/>
      <c r="H152" s="1"/>
      <c r="I152" s="6"/>
    </row>
    <row r="153" spans="1:9" ht="15.75">
      <c r="A153" s="1"/>
      <c r="B153" s="1"/>
      <c r="C153" s="1"/>
      <c r="D153" s="1"/>
      <c r="E153" s="1"/>
      <c r="F153" s="6"/>
      <c r="G153" s="1"/>
      <c r="H153" s="1"/>
      <c r="I153" s="6"/>
    </row>
    <row r="154" spans="1:9" ht="15.75">
      <c r="A154" s="1"/>
      <c r="B154" s="1"/>
      <c r="C154" s="1"/>
      <c r="D154" s="1"/>
      <c r="E154" s="1"/>
      <c r="F154" s="6"/>
      <c r="G154" s="1"/>
      <c r="H154" s="1"/>
      <c r="I154" s="6"/>
    </row>
    <row r="155" spans="1:9" ht="15.75">
      <c r="A155" s="1"/>
      <c r="B155" s="1"/>
      <c r="C155" s="1"/>
      <c r="D155" s="1"/>
      <c r="E155" s="1"/>
      <c r="F155" s="6"/>
      <c r="G155" s="1"/>
      <c r="H155" s="1"/>
      <c r="I155" s="6"/>
    </row>
    <row r="156" spans="1:9" ht="15.75">
      <c r="A156" s="1"/>
      <c r="B156" s="1"/>
      <c r="C156" s="1"/>
      <c r="D156" s="1"/>
      <c r="E156" s="1"/>
      <c r="F156" s="6"/>
      <c r="G156" s="1"/>
      <c r="H156" s="1"/>
      <c r="I156" s="6"/>
    </row>
    <row r="157" spans="1:9" ht="15.75">
      <c r="A157" s="1"/>
      <c r="B157" s="1"/>
      <c r="C157" s="1"/>
      <c r="D157" s="1"/>
      <c r="E157" s="1"/>
      <c r="F157" s="6"/>
      <c r="G157" s="1"/>
      <c r="H157" s="1"/>
      <c r="I157" s="6"/>
    </row>
    <row r="158" spans="1:9" ht="15.75">
      <c r="A158" s="1"/>
      <c r="B158" s="1"/>
      <c r="C158" s="1"/>
      <c r="D158" s="1"/>
      <c r="E158" s="1"/>
      <c r="F158" s="6"/>
      <c r="G158" s="1"/>
      <c r="H158" s="1"/>
      <c r="I158" s="6"/>
    </row>
    <row r="159" spans="1:9" ht="15.75">
      <c r="A159" s="1"/>
      <c r="B159" s="1"/>
      <c r="C159" s="1"/>
      <c r="D159" s="1"/>
      <c r="E159" s="1"/>
      <c r="F159" s="6"/>
      <c r="G159" s="1"/>
      <c r="H159" s="1"/>
      <c r="I159" s="6"/>
    </row>
    <row r="160" spans="1:9" ht="15.75">
      <c r="A160" s="1"/>
      <c r="B160" s="1"/>
      <c r="C160" s="1"/>
      <c r="D160" s="1"/>
      <c r="E160" s="1"/>
      <c r="F160" s="6"/>
      <c r="G160" s="1"/>
      <c r="H160" s="1"/>
      <c r="I160" s="6"/>
    </row>
    <row r="161" spans="1:9" ht="15.75">
      <c r="A161" s="1"/>
      <c r="B161" s="1"/>
      <c r="C161" s="1"/>
      <c r="D161" s="1"/>
      <c r="E161" s="1"/>
      <c r="F161" s="6"/>
      <c r="G161" s="1"/>
      <c r="H161" s="1"/>
      <c r="I161" s="6"/>
    </row>
    <row r="162" spans="1:9" ht="15.75">
      <c r="A162" s="1"/>
      <c r="B162" s="1"/>
      <c r="C162" s="1"/>
      <c r="D162" s="1"/>
      <c r="E162" s="1"/>
      <c r="F162" s="6"/>
      <c r="G162" s="1"/>
      <c r="H162" s="1"/>
      <c r="I162" s="6"/>
    </row>
    <row r="163" spans="1:9" ht="15.75">
      <c r="A163" s="1"/>
      <c r="B163" s="1"/>
      <c r="C163" s="1"/>
      <c r="D163" s="1"/>
      <c r="E163" s="1"/>
      <c r="F163" s="6"/>
      <c r="G163" s="1"/>
      <c r="H163" s="1"/>
      <c r="I163" s="6"/>
    </row>
    <row r="164" spans="1:9" ht="15.75">
      <c r="A164" s="1"/>
      <c r="B164" s="1"/>
      <c r="C164" s="1"/>
      <c r="D164" s="1"/>
      <c r="E164" s="1"/>
      <c r="F164" s="6"/>
      <c r="G164" s="1"/>
      <c r="H164" s="1"/>
      <c r="I164" s="6"/>
    </row>
    <row r="165" spans="1:9" ht="15.75">
      <c r="A165" s="1"/>
      <c r="B165" s="1"/>
      <c r="C165" s="1"/>
      <c r="D165" s="1"/>
      <c r="E165" s="1"/>
      <c r="F165" s="6"/>
      <c r="G165" s="1"/>
      <c r="H165" s="1"/>
      <c r="I165" s="6"/>
    </row>
    <row r="166" spans="1:9" ht="15.75">
      <c r="A166" s="1"/>
      <c r="B166" s="1"/>
      <c r="C166" s="1"/>
      <c r="D166" s="1"/>
      <c r="E166" s="1"/>
      <c r="F166" s="6"/>
      <c r="G166" s="1"/>
      <c r="H166" s="1"/>
      <c r="I166" s="6"/>
    </row>
  </sheetData>
  <sheetProtection/>
  <mergeCells count="65">
    <mergeCell ref="O120:O122"/>
    <mergeCell ref="P120:P122"/>
    <mergeCell ref="I120:I122"/>
    <mergeCell ref="J120:J122"/>
    <mergeCell ref="K120:K122"/>
    <mergeCell ref="L120:L122"/>
    <mergeCell ref="M120:M122"/>
    <mergeCell ref="N120:N122"/>
    <mergeCell ref="A51:B51"/>
    <mergeCell ref="A112:E118"/>
    <mergeCell ref="F112:G118"/>
    <mergeCell ref="M28:M30"/>
    <mergeCell ref="E27:E30"/>
    <mergeCell ref="B26:B30"/>
    <mergeCell ref="C26:C30"/>
    <mergeCell ref="D26:H26"/>
    <mergeCell ref="I26:P26"/>
    <mergeCell ref="D27:D30"/>
    <mergeCell ref="N28:N30"/>
    <mergeCell ref="O28:O30"/>
    <mergeCell ref="P28:P30"/>
    <mergeCell ref="F29:F30"/>
    <mergeCell ref="G29:G30"/>
    <mergeCell ref="H29:H30"/>
    <mergeCell ref="F27:H28"/>
    <mergeCell ref="I27:J27"/>
    <mergeCell ref="K27:L27"/>
    <mergeCell ref="M27:N27"/>
    <mergeCell ref="O27:P27"/>
    <mergeCell ref="I28:I30"/>
    <mergeCell ref="J28:J30"/>
    <mergeCell ref="K28:K30"/>
    <mergeCell ref="L28:L30"/>
    <mergeCell ref="G17:G18"/>
    <mergeCell ref="H17:H18"/>
    <mergeCell ref="I17:I18"/>
    <mergeCell ref="A25:N25"/>
    <mergeCell ref="A26:A30"/>
    <mergeCell ref="L10:P10"/>
    <mergeCell ref="J11:N11"/>
    <mergeCell ref="J13:N13"/>
    <mergeCell ref="J15:N15"/>
    <mergeCell ref="A16:N16"/>
    <mergeCell ref="A17:A18"/>
    <mergeCell ref="B17:B18"/>
    <mergeCell ref="C17:C18"/>
    <mergeCell ref="D17:E17"/>
    <mergeCell ref="F17:F18"/>
    <mergeCell ref="A8:P8"/>
    <mergeCell ref="J4:N4"/>
    <mergeCell ref="W4:AC4"/>
    <mergeCell ref="A5:N5"/>
    <mergeCell ref="Q5:W5"/>
    <mergeCell ref="Q6:W6"/>
    <mergeCell ref="A6:P6"/>
    <mergeCell ref="A10:I10"/>
    <mergeCell ref="A1:B1"/>
    <mergeCell ref="J1:N1"/>
    <mergeCell ref="J2:N2"/>
    <mergeCell ref="W2:AC2"/>
    <mergeCell ref="A3:B3"/>
    <mergeCell ref="J3:N3"/>
    <mergeCell ref="W3:AC3"/>
    <mergeCell ref="A7:N7"/>
    <mergeCell ref="A9:N9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6"/>
  <sheetViews>
    <sheetView view="pageLayout" zoomScale="80" zoomScaleNormal="58" zoomScalePageLayoutView="80" workbookViewId="0" topLeftCell="A85">
      <selection activeCell="B122" sqref="B122"/>
    </sheetView>
  </sheetViews>
  <sheetFormatPr defaultColWidth="9.140625" defaultRowHeight="12.75"/>
  <cols>
    <col min="1" max="1" width="11.7109375" style="0" customWidth="1"/>
    <col min="2" max="2" width="74.57421875" style="0" customWidth="1"/>
    <col min="3" max="3" width="15.28125" style="0" customWidth="1"/>
    <col min="4" max="4" width="10.00390625" style="0" customWidth="1"/>
    <col min="5" max="5" width="8.7109375" style="0" customWidth="1"/>
    <col min="6" max="6" width="10.7109375" style="5" customWidth="1"/>
    <col min="7" max="7" width="12.7109375" style="0" customWidth="1"/>
    <col min="8" max="8" width="15.28125" style="0" customWidth="1"/>
    <col min="9" max="11" width="8.7109375" style="5" customWidth="1"/>
    <col min="12" max="15" width="8.7109375" style="173" customWidth="1"/>
    <col min="16" max="16" width="8.7109375" style="5" customWidth="1"/>
  </cols>
  <sheetData>
    <row r="1" spans="1:29" s="5" customFormat="1" ht="15">
      <c r="A1" s="298"/>
      <c r="B1" s="298"/>
      <c r="C1" s="39"/>
      <c r="D1" s="39"/>
      <c r="E1" s="39"/>
      <c r="F1" s="40"/>
      <c r="G1" s="40"/>
      <c r="H1" s="40"/>
      <c r="I1" s="40"/>
      <c r="J1" s="298" t="s">
        <v>44</v>
      </c>
      <c r="K1" s="298"/>
      <c r="L1" s="298"/>
      <c r="M1" s="298"/>
      <c r="N1" s="298"/>
      <c r="O1" s="40"/>
      <c r="P1" s="40"/>
      <c r="Q1" s="40"/>
      <c r="R1" s="40"/>
      <c r="S1" s="40"/>
      <c r="T1" s="40"/>
      <c r="U1" s="40"/>
      <c r="V1" s="41"/>
      <c r="W1" s="41"/>
      <c r="X1" s="41"/>
      <c r="Y1" s="41"/>
      <c r="Z1" s="41"/>
      <c r="AA1" s="41"/>
      <c r="AB1" s="41"/>
      <c r="AC1" s="41"/>
    </row>
    <row r="2" spans="1:29" s="5" customFormat="1" ht="15">
      <c r="A2" s="38"/>
      <c r="B2" s="38"/>
      <c r="C2" s="39"/>
      <c r="D2" s="39"/>
      <c r="E2" s="39"/>
      <c r="F2" s="40"/>
      <c r="G2" s="40"/>
      <c r="H2" s="40"/>
      <c r="I2" s="40"/>
      <c r="J2" s="298" t="s">
        <v>191</v>
      </c>
      <c r="K2" s="298"/>
      <c r="L2" s="298"/>
      <c r="M2" s="298"/>
      <c r="N2" s="298"/>
      <c r="O2" s="42"/>
      <c r="P2" s="40"/>
      <c r="Q2" s="40"/>
      <c r="R2" s="40"/>
      <c r="S2" s="40"/>
      <c r="T2" s="40"/>
      <c r="U2" s="40"/>
      <c r="V2" s="41"/>
      <c r="W2" s="298"/>
      <c r="X2" s="298"/>
      <c r="Y2" s="298"/>
      <c r="Z2" s="298"/>
      <c r="AA2" s="298"/>
      <c r="AB2" s="298"/>
      <c r="AC2" s="298"/>
    </row>
    <row r="3" spans="1:29" s="5" customFormat="1" ht="15" customHeight="1">
      <c r="A3" s="298"/>
      <c r="B3" s="298"/>
      <c r="C3" s="39"/>
      <c r="D3" s="39"/>
      <c r="E3" s="39"/>
      <c r="F3" s="40"/>
      <c r="G3" s="40"/>
      <c r="H3" s="40"/>
      <c r="I3" s="40"/>
      <c r="J3" s="298" t="s">
        <v>224</v>
      </c>
      <c r="K3" s="298"/>
      <c r="L3" s="298"/>
      <c r="M3" s="298"/>
      <c r="N3" s="298"/>
      <c r="O3" s="42"/>
      <c r="P3" s="40"/>
      <c r="Q3" s="40"/>
      <c r="R3" s="40"/>
      <c r="S3" s="40"/>
      <c r="T3" s="40"/>
      <c r="U3" s="40"/>
      <c r="V3" s="41"/>
      <c r="W3" s="298"/>
      <c r="X3" s="298"/>
      <c r="Y3" s="298"/>
      <c r="Z3" s="298"/>
      <c r="AA3" s="298"/>
      <c r="AB3" s="298"/>
      <c r="AC3" s="298"/>
    </row>
    <row r="4" spans="1:29" s="5" customFormat="1" ht="15">
      <c r="A4" s="38"/>
      <c r="B4" s="38"/>
      <c r="C4" s="39"/>
      <c r="D4" s="39"/>
      <c r="E4" s="39"/>
      <c r="F4" s="39"/>
      <c r="G4" s="39"/>
      <c r="H4" s="39"/>
      <c r="I4" s="39"/>
      <c r="J4" s="298" t="s">
        <v>225</v>
      </c>
      <c r="K4" s="298"/>
      <c r="L4" s="298"/>
      <c r="M4" s="298"/>
      <c r="N4" s="298"/>
      <c r="O4" s="43"/>
      <c r="P4" s="39"/>
      <c r="Q4" s="39"/>
      <c r="R4" s="39"/>
      <c r="S4" s="39"/>
      <c r="T4" s="39"/>
      <c r="U4" s="39"/>
      <c r="V4" s="41"/>
      <c r="W4" s="298"/>
      <c r="X4" s="298"/>
      <c r="Y4" s="298"/>
      <c r="Z4" s="298"/>
      <c r="AA4" s="298"/>
      <c r="AB4" s="298"/>
      <c r="AC4" s="298"/>
    </row>
    <row r="5" spans="1:29" s="5" customFormat="1" ht="14.25" customHeight="1">
      <c r="A5" s="297" t="s">
        <v>45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42"/>
      <c r="P5" s="40"/>
      <c r="Q5" s="298"/>
      <c r="R5" s="298"/>
      <c r="S5" s="298"/>
      <c r="T5" s="298"/>
      <c r="U5" s="298"/>
      <c r="V5" s="298"/>
      <c r="W5" s="298"/>
      <c r="X5" s="41"/>
      <c r="Y5" s="41"/>
      <c r="Z5" s="41"/>
      <c r="AA5" s="41"/>
      <c r="AB5" s="41"/>
      <c r="AC5" s="41"/>
    </row>
    <row r="6" spans="1:29" s="5" customFormat="1" ht="18" customHeight="1">
      <c r="A6" s="299" t="s">
        <v>187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8"/>
      <c r="R6" s="298"/>
      <c r="S6" s="298"/>
      <c r="T6" s="298"/>
      <c r="U6" s="298"/>
      <c r="V6" s="298"/>
      <c r="W6" s="298"/>
      <c r="X6" s="41"/>
      <c r="Y6" s="41"/>
      <c r="Z6" s="41"/>
      <c r="AA6" s="41"/>
      <c r="AB6" s="41"/>
      <c r="AC6" s="41"/>
    </row>
    <row r="7" spans="1:29" s="5" customFormat="1" ht="18" customHeight="1">
      <c r="A7" s="297" t="s">
        <v>188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42"/>
      <c r="P7" s="40"/>
      <c r="Q7" s="38"/>
      <c r="R7" s="38"/>
      <c r="S7" s="38"/>
      <c r="T7" s="38"/>
      <c r="U7" s="38"/>
      <c r="V7" s="38"/>
      <c r="W7" s="38"/>
      <c r="X7" s="41"/>
      <c r="Y7" s="41"/>
      <c r="Z7" s="41"/>
      <c r="AA7" s="41"/>
      <c r="AB7" s="41"/>
      <c r="AC7" s="41"/>
    </row>
    <row r="8" spans="1:29" s="5" customFormat="1" ht="18" customHeight="1">
      <c r="A8" s="299" t="s">
        <v>189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</row>
    <row r="9" spans="1:29" s="5" customFormat="1" ht="18" customHeight="1">
      <c r="A9" s="297" t="s">
        <v>190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42"/>
      <c r="P9" s="40"/>
      <c r="Q9" s="40"/>
      <c r="R9" s="40"/>
      <c r="S9" s="39"/>
      <c r="T9" s="46"/>
      <c r="U9" s="46"/>
      <c r="V9" s="41"/>
      <c r="W9" s="41"/>
      <c r="X9" s="41"/>
      <c r="Y9" s="41"/>
      <c r="Z9" s="41"/>
      <c r="AA9" s="41"/>
      <c r="AB9" s="41"/>
      <c r="AC9" s="41"/>
    </row>
    <row r="10" spans="1:29" s="5" customFormat="1" ht="15">
      <c r="A10" s="297" t="s">
        <v>226</v>
      </c>
      <c r="B10" s="297"/>
      <c r="C10" s="297"/>
      <c r="D10" s="297"/>
      <c r="E10" s="297"/>
      <c r="F10" s="297"/>
      <c r="G10" s="297"/>
      <c r="H10" s="297"/>
      <c r="I10" s="297"/>
      <c r="J10" s="39" t="s">
        <v>57</v>
      </c>
      <c r="K10" s="40"/>
      <c r="L10" s="300" t="s">
        <v>139</v>
      </c>
      <c r="M10" s="300"/>
      <c r="N10" s="300"/>
      <c r="O10" s="300"/>
      <c r="P10" s="300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  <c r="AB10" s="41"/>
      <c r="AC10" s="41"/>
    </row>
    <row r="11" spans="1:29" s="5" customFormat="1" ht="15">
      <c r="A11" s="45"/>
      <c r="B11" s="45"/>
      <c r="C11" s="45"/>
      <c r="D11" s="45"/>
      <c r="E11" s="45"/>
      <c r="F11" s="39"/>
      <c r="G11" s="39"/>
      <c r="H11" s="39"/>
      <c r="I11" s="39"/>
      <c r="J11" s="298" t="s">
        <v>143</v>
      </c>
      <c r="K11" s="298"/>
      <c r="L11" s="298"/>
      <c r="M11" s="298"/>
      <c r="N11" s="298"/>
      <c r="O11" s="44"/>
      <c r="P11" s="39"/>
      <c r="Q11" s="39"/>
      <c r="R11" s="39"/>
      <c r="S11" s="39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s="5" customFormat="1" ht="15">
      <c r="A12" s="45"/>
      <c r="B12" s="45"/>
      <c r="C12" s="45"/>
      <c r="D12" s="45"/>
      <c r="E12" s="45"/>
      <c r="F12" s="39"/>
      <c r="G12" s="39"/>
      <c r="H12" s="39"/>
      <c r="I12" s="39"/>
      <c r="J12" s="40" t="s">
        <v>144</v>
      </c>
      <c r="K12" s="40"/>
      <c r="L12" s="42"/>
      <c r="M12" s="42"/>
      <c r="N12" s="42"/>
      <c r="O12" s="44"/>
      <c r="P12" s="39"/>
      <c r="Q12" s="39"/>
      <c r="R12" s="39"/>
      <c r="S12" s="39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s="5" customFormat="1" ht="15">
      <c r="A13" s="45"/>
      <c r="B13" s="45"/>
      <c r="C13" s="45"/>
      <c r="D13" s="45"/>
      <c r="E13" s="45"/>
      <c r="F13" s="39"/>
      <c r="G13" s="39"/>
      <c r="H13" s="39"/>
      <c r="I13" s="39"/>
      <c r="J13" s="298" t="s">
        <v>145</v>
      </c>
      <c r="K13" s="298"/>
      <c r="L13" s="298"/>
      <c r="M13" s="298"/>
      <c r="N13" s="298"/>
      <c r="O13" s="44"/>
      <c r="P13" s="39"/>
      <c r="Q13" s="39"/>
      <c r="R13" s="39"/>
      <c r="S13" s="39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 s="5" customFormat="1" ht="15" customHeight="1">
      <c r="A14" s="45"/>
      <c r="B14" s="45"/>
      <c r="C14" s="45"/>
      <c r="D14" s="45"/>
      <c r="E14" s="45"/>
      <c r="F14" s="45"/>
      <c r="G14" s="45"/>
      <c r="H14" s="45"/>
      <c r="I14" s="45"/>
      <c r="J14" s="40" t="s">
        <v>140</v>
      </c>
      <c r="K14" s="40"/>
      <c r="L14" s="42"/>
      <c r="M14" s="42"/>
      <c r="N14" s="42"/>
      <c r="O14" s="43"/>
      <c r="P14" s="39"/>
      <c r="Q14" s="39"/>
      <c r="R14" s="39"/>
      <c r="S14" s="39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s="5" customFormat="1" ht="15" customHeight="1">
      <c r="A15" s="45"/>
      <c r="B15" s="45"/>
      <c r="C15" s="45"/>
      <c r="D15" s="45"/>
      <c r="E15" s="45"/>
      <c r="F15" s="45"/>
      <c r="G15" s="45"/>
      <c r="H15" s="45"/>
      <c r="I15" s="45"/>
      <c r="J15" s="301" t="s">
        <v>193</v>
      </c>
      <c r="K15" s="298"/>
      <c r="L15" s="298"/>
      <c r="M15" s="298"/>
      <c r="N15" s="298"/>
      <c r="O15" s="43"/>
      <c r="P15" s="39"/>
      <c r="Q15" s="39"/>
      <c r="R15" s="39"/>
      <c r="S15" s="39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5" customFormat="1" ht="15" customHeight="1" thickBot="1">
      <c r="A16" s="302" t="s">
        <v>46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42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s="5" customFormat="1" ht="30" customHeight="1">
      <c r="A17" s="303" t="s">
        <v>47</v>
      </c>
      <c r="B17" s="305" t="s">
        <v>48</v>
      </c>
      <c r="C17" s="305" t="s">
        <v>27</v>
      </c>
      <c r="D17" s="307" t="s">
        <v>28</v>
      </c>
      <c r="E17" s="307"/>
      <c r="F17" s="305" t="s">
        <v>43</v>
      </c>
      <c r="G17" s="305" t="s">
        <v>127</v>
      </c>
      <c r="H17" s="305" t="s">
        <v>49</v>
      </c>
      <c r="I17" s="311" t="s">
        <v>50</v>
      </c>
      <c r="J17" s="175"/>
      <c r="K17" s="47"/>
      <c r="L17" s="48"/>
      <c r="M17" s="48"/>
      <c r="N17" s="48"/>
      <c r="O17" s="48"/>
      <c r="P17" s="49"/>
      <c r="Q17" s="49"/>
      <c r="R17" s="49"/>
      <c r="S17" s="49"/>
      <c r="T17" s="50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s="5" customFormat="1" ht="30.75" customHeight="1">
      <c r="A18" s="304"/>
      <c r="B18" s="306"/>
      <c r="C18" s="306"/>
      <c r="D18" s="51" t="s">
        <v>114</v>
      </c>
      <c r="E18" s="51" t="s">
        <v>115</v>
      </c>
      <c r="F18" s="306"/>
      <c r="G18" s="306"/>
      <c r="H18" s="306"/>
      <c r="I18" s="312"/>
      <c r="J18" s="175"/>
      <c r="K18" s="47"/>
      <c r="L18" s="48"/>
      <c r="M18" s="48"/>
      <c r="N18" s="48"/>
      <c r="O18" s="52"/>
      <c r="P18" s="53"/>
      <c r="Q18" s="53"/>
      <c r="R18" s="53"/>
      <c r="S18" s="53"/>
      <c r="T18" s="54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s="5" customFormat="1" ht="15.75" customHeight="1">
      <c r="A19" s="176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177">
        <v>9</v>
      </c>
      <c r="J19" s="47"/>
      <c r="K19" s="47"/>
      <c r="L19" s="48"/>
      <c r="M19" s="48"/>
      <c r="N19" s="48"/>
      <c r="O19" s="52"/>
      <c r="P19" s="53"/>
      <c r="Q19" s="53"/>
      <c r="R19" s="53"/>
      <c r="S19" s="53"/>
      <c r="T19" s="54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s="5" customFormat="1" ht="15" customHeight="1">
      <c r="A20" s="176" t="s">
        <v>51</v>
      </c>
      <c r="B20" s="51">
        <v>39</v>
      </c>
      <c r="C20" s="51">
        <v>0</v>
      </c>
      <c r="D20" s="51">
        <v>0</v>
      </c>
      <c r="E20" s="51">
        <v>0</v>
      </c>
      <c r="F20" s="51">
        <v>2</v>
      </c>
      <c r="G20" s="51">
        <v>0</v>
      </c>
      <c r="H20" s="51">
        <v>11</v>
      </c>
      <c r="I20" s="177">
        <f>SUM(B20:H20)</f>
        <v>52</v>
      </c>
      <c r="J20" s="47"/>
      <c r="K20" s="47"/>
      <c r="L20" s="48"/>
      <c r="M20" s="48"/>
      <c r="N20" s="48"/>
      <c r="O20" s="52"/>
      <c r="P20" s="53"/>
      <c r="Q20" s="53"/>
      <c r="R20" s="53"/>
      <c r="S20" s="53"/>
      <c r="T20" s="54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s="5" customFormat="1" ht="15" customHeight="1">
      <c r="A21" s="176" t="s">
        <v>52</v>
      </c>
      <c r="B21" s="51">
        <v>31</v>
      </c>
      <c r="C21" s="51">
        <v>8</v>
      </c>
      <c r="D21" s="51">
        <v>0</v>
      </c>
      <c r="E21" s="51">
        <v>0</v>
      </c>
      <c r="F21" s="51">
        <v>2</v>
      </c>
      <c r="G21" s="51">
        <v>0</v>
      </c>
      <c r="H21" s="51">
        <v>11</v>
      </c>
      <c r="I21" s="177">
        <f>SUM(B21:H21)</f>
        <v>52</v>
      </c>
      <c r="J21" s="47"/>
      <c r="K21" s="47"/>
      <c r="L21" s="48"/>
      <c r="M21" s="48"/>
      <c r="N21" s="48"/>
      <c r="O21" s="52"/>
      <c r="P21" s="53"/>
      <c r="Q21" s="53"/>
      <c r="R21" s="53"/>
      <c r="S21" s="53"/>
      <c r="T21" s="54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s="5" customFormat="1" ht="15" customHeight="1">
      <c r="A22" s="176" t="s">
        <v>53</v>
      </c>
      <c r="B22" s="51">
        <v>29</v>
      </c>
      <c r="C22" s="51">
        <v>6</v>
      </c>
      <c r="D22" s="51">
        <v>5</v>
      </c>
      <c r="E22" s="51">
        <v>0</v>
      </c>
      <c r="F22" s="51">
        <v>1</v>
      </c>
      <c r="G22" s="51">
        <v>0</v>
      </c>
      <c r="H22" s="51">
        <v>11</v>
      </c>
      <c r="I22" s="177">
        <f>SUM(B22:H22)</f>
        <v>52</v>
      </c>
      <c r="J22" s="47"/>
      <c r="K22" s="47"/>
      <c r="L22" s="48"/>
      <c r="M22" s="48"/>
      <c r="N22" s="48"/>
      <c r="O22" s="52"/>
      <c r="P22" s="53"/>
      <c r="Q22" s="53"/>
      <c r="R22" s="53"/>
      <c r="S22" s="53"/>
      <c r="T22" s="54"/>
      <c r="U22" s="41"/>
      <c r="V22" s="41"/>
      <c r="W22" s="41"/>
      <c r="X22" s="41"/>
      <c r="Y22" s="41"/>
      <c r="Z22" s="41"/>
      <c r="AA22" s="41"/>
      <c r="AB22" s="41"/>
      <c r="AC22" s="41"/>
    </row>
    <row r="23" spans="1:29" s="5" customFormat="1" ht="15" customHeight="1" thickBot="1">
      <c r="A23" s="178" t="s">
        <v>121</v>
      </c>
      <c r="B23" s="148">
        <v>19</v>
      </c>
      <c r="C23" s="148">
        <v>3</v>
      </c>
      <c r="D23" s="148">
        <v>8</v>
      </c>
      <c r="E23" s="148">
        <v>4</v>
      </c>
      <c r="F23" s="148">
        <v>1</v>
      </c>
      <c r="G23" s="148">
        <v>6</v>
      </c>
      <c r="H23" s="148">
        <v>2</v>
      </c>
      <c r="I23" s="179">
        <f>SUM(B23:H23)</f>
        <v>43</v>
      </c>
      <c r="J23" s="47"/>
      <c r="K23" s="47"/>
      <c r="L23" s="48"/>
      <c r="M23" s="48"/>
      <c r="N23" s="48"/>
      <c r="O23" s="52"/>
      <c r="P23" s="53"/>
      <c r="Q23" s="53"/>
      <c r="R23" s="53"/>
      <c r="S23" s="53"/>
      <c r="T23" s="54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s="5" customFormat="1" ht="15" customHeight="1" thickBot="1">
      <c r="A24" s="174" t="s">
        <v>50</v>
      </c>
      <c r="B24" s="81">
        <f>SUM(B20:B23)</f>
        <v>118</v>
      </c>
      <c r="C24" s="81">
        <f aca="true" t="shared" si="0" ref="C24:I24">SUM(C20:C23)</f>
        <v>17</v>
      </c>
      <c r="D24" s="81">
        <f t="shared" si="0"/>
        <v>13</v>
      </c>
      <c r="E24" s="81">
        <f t="shared" si="0"/>
        <v>4</v>
      </c>
      <c r="F24" s="81">
        <f t="shared" si="0"/>
        <v>6</v>
      </c>
      <c r="G24" s="81">
        <f t="shared" si="0"/>
        <v>6</v>
      </c>
      <c r="H24" s="81">
        <f t="shared" si="0"/>
        <v>35</v>
      </c>
      <c r="I24" s="81">
        <f t="shared" si="0"/>
        <v>199</v>
      </c>
      <c r="J24" s="55"/>
      <c r="K24" s="47"/>
      <c r="L24" s="48"/>
      <c r="M24" s="48"/>
      <c r="N24" s="48"/>
      <c r="O24" s="52"/>
      <c r="P24" s="53"/>
      <c r="Q24" s="53"/>
      <c r="R24" s="53"/>
      <c r="S24" s="53"/>
      <c r="T24" s="54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s="5" customFormat="1" ht="15.75" customHeight="1" thickBot="1">
      <c r="A25" s="313" t="s">
        <v>229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52"/>
      <c r="P25" s="53"/>
      <c r="Q25" s="53"/>
      <c r="R25" s="53"/>
      <c r="S25" s="53"/>
      <c r="T25" s="54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s="5" customFormat="1" ht="32.25" customHeight="1">
      <c r="A26" s="314" t="s">
        <v>0</v>
      </c>
      <c r="B26" s="346" t="s">
        <v>1</v>
      </c>
      <c r="C26" s="348" t="s">
        <v>117</v>
      </c>
      <c r="D26" s="349" t="s">
        <v>2</v>
      </c>
      <c r="E26" s="349"/>
      <c r="F26" s="349"/>
      <c r="G26" s="349"/>
      <c r="H26" s="349"/>
      <c r="I26" s="350" t="s">
        <v>142</v>
      </c>
      <c r="J26" s="351"/>
      <c r="K26" s="351"/>
      <c r="L26" s="351"/>
      <c r="M26" s="351"/>
      <c r="N26" s="351"/>
      <c r="O26" s="351"/>
      <c r="P26" s="352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ht="19.5" customHeight="1">
      <c r="A27" s="315"/>
      <c r="B27" s="347"/>
      <c r="C27" s="345"/>
      <c r="D27" s="353" t="s">
        <v>123</v>
      </c>
      <c r="E27" s="345" t="s">
        <v>124</v>
      </c>
      <c r="F27" s="320" t="s">
        <v>138</v>
      </c>
      <c r="G27" s="321"/>
      <c r="H27" s="322"/>
      <c r="I27" s="326" t="s">
        <v>51</v>
      </c>
      <c r="J27" s="327"/>
      <c r="K27" s="326" t="s">
        <v>52</v>
      </c>
      <c r="L27" s="327"/>
      <c r="M27" s="308" t="s">
        <v>53</v>
      </c>
      <c r="N27" s="308"/>
      <c r="O27" s="308" t="s">
        <v>121</v>
      </c>
      <c r="P27" s="30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20.25" customHeight="1">
      <c r="A28" s="315"/>
      <c r="B28" s="347"/>
      <c r="C28" s="345"/>
      <c r="D28" s="354"/>
      <c r="E28" s="345"/>
      <c r="F28" s="323"/>
      <c r="G28" s="324"/>
      <c r="H28" s="325"/>
      <c r="I28" s="308" t="s">
        <v>132</v>
      </c>
      <c r="J28" s="308" t="s">
        <v>116</v>
      </c>
      <c r="K28" s="308" t="s">
        <v>133</v>
      </c>
      <c r="L28" s="310" t="s">
        <v>183</v>
      </c>
      <c r="M28" s="310" t="s">
        <v>134</v>
      </c>
      <c r="N28" s="310" t="s">
        <v>184</v>
      </c>
      <c r="O28" s="310" t="s">
        <v>210</v>
      </c>
      <c r="P28" s="309" t="s">
        <v>236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7.25" customHeight="1">
      <c r="A29" s="315"/>
      <c r="B29" s="347"/>
      <c r="C29" s="345"/>
      <c r="D29" s="354"/>
      <c r="E29" s="345"/>
      <c r="F29" s="316" t="s">
        <v>118</v>
      </c>
      <c r="G29" s="318" t="s">
        <v>120</v>
      </c>
      <c r="H29" s="318" t="s">
        <v>119</v>
      </c>
      <c r="I29" s="308"/>
      <c r="J29" s="308"/>
      <c r="K29" s="308"/>
      <c r="L29" s="310"/>
      <c r="M29" s="310"/>
      <c r="N29" s="310"/>
      <c r="O29" s="310"/>
      <c r="P29" s="30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26.25" customHeight="1">
      <c r="A30" s="315"/>
      <c r="B30" s="347"/>
      <c r="C30" s="345"/>
      <c r="D30" s="354"/>
      <c r="E30" s="345"/>
      <c r="F30" s="317"/>
      <c r="G30" s="319"/>
      <c r="H30" s="319"/>
      <c r="I30" s="308"/>
      <c r="J30" s="308"/>
      <c r="K30" s="308"/>
      <c r="L30" s="310"/>
      <c r="M30" s="310"/>
      <c r="N30" s="310"/>
      <c r="O30" s="310"/>
      <c r="P30" s="309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.75" customHeight="1" thickBot="1">
      <c r="A31" s="95">
        <v>1</v>
      </c>
      <c r="B31" s="28">
        <v>2</v>
      </c>
      <c r="C31" s="28">
        <v>3</v>
      </c>
      <c r="D31" s="28">
        <v>4</v>
      </c>
      <c r="E31" s="28">
        <v>5</v>
      </c>
      <c r="F31" s="91">
        <v>6</v>
      </c>
      <c r="G31" s="28"/>
      <c r="H31" s="92">
        <v>7</v>
      </c>
      <c r="I31" s="91">
        <v>8</v>
      </c>
      <c r="J31" s="91">
        <v>9</v>
      </c>
      <c r="K31" s="91">
        <v>10</v>
      </c>
      <c r="L31" s="109">
        <v>11</v>
      </c>
      <c r="M31" s="109">
        <v>12</v>
      </c>
      <c r="N31" s="109">
        <v>13</v>
      </c>
      <c r="O31" s="109">
        <v>14</v>
      </c>
      <c r="P31" s="110">
        <v>15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8" customHeight="1" thickBot="1">
      <c r="A32" s="56" t="s">
        <v>3</v>
      </c>
      <c r="B32" s="25" t="s">
        <v>4</v>
      </c>
      <c r="C32" s="27" t="s">
        <v>233</v>
      </c>
      <c r="D32" s="27">
        <f>D33+D45+D49</f>
        <v>2106</v>
      </c>
      <c r="E32" s="27">
        <f>E33+E45+E49</f>
        <v>702</v>
      </c>
      <c r="F32" s="27">
        <f>F33+F45+F49</f>
        <v>1404</v>
      </c>
      <c r="G32" s="27">
        <f aca="true" t="shared" si="1" ref="G32:P32">G33+G45+G49</f>
        <v>620</v>
      </c>
      <c r="H32" s="27">
        <f t="shared" si="1"/>
        <v>0</v>
      </c>
      <c r="I32" s="81">
        <f t="shared" si="1"/>
        <v>612</v>
      </c>
      <c r="J32" s="81">
        <f t="shared" si="1"/>
        <v>792</v>
      </c>
      <c r="K32" s="111">
        <f t="shared" si="1"/>
        <v>0</v>
      </c>
      <c r="L32" s="111">
        <f t="shared" si="1"/>
        <v>0</v>
      </c>
      <c r="M32" s="111">
        <f t="shared" si="1"/>
        <v>0</v>
      </c>
      <c r="N32" s="111">
        <f t="shared" si="1"/>
        <v>0</v>
      </c>
      <c r="O32" s="111">
        <f t="shared" si="1"/>
        <v>0</v>
      </c>
      <c r="P32" s="112">
        <f t="shared" si="1"/>
        <v>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8" customHeight="1" thickBot="1">
      <c r="A33" s="57" t="s">
        <v>150</v>
      </c>
      <c r="B33" s="25" t="s">
        <v>5</v>
      </c>
      <c r="C33" s="93" t="s">
        <v>231</v>
      </c>
      <c r="D33" s="27">
        <f>D34+D35+D36+D37+D38+D39+D40+D41+D42+D43+D44</f>
        <v>1611</v>
      </c>
      <c r="E33" s="27">
        <f aca="true" t="shared" si="2" ref="E33:P33">E34+E35+E36+E37+E38+E39+E40+E41+E42+E43+E44</f>
        <v>531</v>
      </c>
      <c r="F33" s="27">
        <f>F34+F35+F36+F37+F38+F39+F40+F41+F42+F43+F44</f>
        <v>1080</v>
      </c>
      <c r="G33" s="27">
        <f t="shared" si="2"/>
        <v>505</v>
      </c>
      <c r="H33" s="27">
        <f t="shared" si="2"/>
        <v>0</v>
      </c>
      <c r="I33" s="81">
        <f t="shared" si="2"/>
        <v>442</v>
      </c>
      <c r="J33" s="81">
        <f t="shared" si="2"/>
        <v>638</v>
      </c>
      <c r="K33" s="111">
        <f t="shared" si="2"/>
        <v>0</v>
      </c>
      <c r="L33" s="111">
        <f t="shared" si="2"/>
        <v>0</v>
      </c>
      <c r="M33" s="111">
        <f t="shared" si="2"/>
        <v>0</v>
      </c>
      <c r="N33" s="111">
        <f t="shared" si="2"/>
        <v>0</v>
      </c>
      <c r="O33" s="111">
        <f t="shared" si="2"/>
        <v>0</v>
      </c>
      <c r="P33" s="112">
        <f t="shared" si="2"/>
        <v>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5">
      <c r="A34" s="58" t="s">
        <v>151</v>
      </c>
      <c r="B34" s="20" t="s">
        <v>6</v>
      </c>
      <c r="C34" s="190" t="s">
        <v>173</v>
      </c>
      <c r="D34" s="213">
        <f>E34+F34</f>
        <v>161</v>
      </c>
      <c r="E34" s="197">
        <v>39</v>
      </c>
      <c r="F34" s="205">
        <f aca="true" t="shared" si="3" ref="F34:F44">I34+J34+K34+L34+M34+N34</f>
        <v>122</v>
      </c>
      <c r="G34" s="214">
        <v>46</v>
      </c>
      <c r="H34" s="197"/>
      <c r="I34" s="215">
        <v>34</v>
      </c>
      <c r="J34" s="190">
        <v>88</v>
      </c>
      <c r="K34" s="113"/>
      <c r="L34" s="114"/>
      <c r="M34" s="115"/>
      <c r="N34" s="115"/>
      <c r="O34" s="116"/>
      <c r="P34" s="11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">
      <c r="A35" s="60" t="s">
        <v>152</v>
      </c>
      <c r="B35" s="13" t="s">
        <v>7</v>
      </c>
      <c r="C35" s="191" t="s">
        <v>174</v>
      </c>
      <c r="D35" s="213">
        <f aca="true" t="shared" si="4" ref="D35:D44">E35+F35</f>
        <v>136</v>
      </c>
      <c r="E35" s="216">
        <v>58</v>
      </c>
      <c r="F35" s="205">
        <f t="shared" si="3"/>
        <v>78</v>
      </c>
      <c r="G35" s="217"/>
      <c r="H35" s="218"/>
      <c r="I35" s="219">
        <v>34</v>
      </c>
      <c r="J35" s="191">
        <v>44</v>
      </c>
      <c r="K35" s="118"/>
      <c r="L35" s="119"/>
      <c r="M35" s="120"/>
      <c r="N35" s="120"/>
      <c r="O35" s="121"/>
      <c r="P35" s="122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5">
      <c r="A36" s="60" t="s">
        <v>153</v>
      </c>
      <c r="B36" s="13" t="s">
        <v>8</v>
      </c>
      <c r="C36" s="191" t="s">
        <v>175</v>
      </c>
      <c r="D36" s="213">
        <f t="shared" si="4"/>
        <v>156</v>
      </c>
      <c r="E36" s="216">
        <v>39</v>
      </c>
      <c r="F36" s="205">
        <f t="shared" si="3"/>
        <v>117</v>
      </c>
      <c r="G36" s="216">
        <v>117</v>
      </c>
      <c r="H36" s="220"/>
      <c r="I36" s="217">
        <v>51</v>
      </c>
      <c r="J36" s="191">
        <v>66</v>
      </c>
      <c r="K36" s="118"/>
      <c r="L36" s="119"/>
      <c r="M36" s="120"/>
      <c r="N36" s="120"/>
      <c r="O36" s="121"/>
      <c r="P36" s="122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5">
      <c r="A37" s="60" t="s">
        <v>154</v>
      </c>
      <c r="B37" s="13" t="s">
        <v>146</v>
      </c>
      <c r="C37" s="190" t="s">
        <v>173</v>
      </c>
      <c r="D37" s="213">
        <f t="shared" si="4"/>
        <v>236</v>
      </c>
      <c r="E37" s="204">
        <v>80</v>
      </c>
      <c r="F37" s="205">
        <f t="shared" si="3"/>
        <v>156</v>
      </c>
      <c r="G37" s="221">
        <v>80</v>
      </c>
      <c r="H37" s="204"/>
      <c r="I37" s="221">
        <v>34</v>
      </c>
      <c r="J37" s="221">
        <v>122</v>
      </c>
      <c r="K37" s="123"/>
      <c r="L37" s="124"/>
      <c r="M37" s="124"/>
      <c r="N37" s="124"/>
      <c r="O37" s="125"/>
      <c r="P37" s="126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5">
      <c r="A38" s="60" t="s">
        <v>155</v>
      </c>
      <c r="B38" s="13" t="s">
        <v>9</v>
      </c>
      <c r="C38" s="192" t="s">
        <v>176</v>
      </c>
      <c r="D38" s="213">
        <f t="shared" si="4"/>
        <v>158</v>
      </c>
      <c r="E38" s="216">
        <v>58</v>
      </c>
      <c r="F38" s="205">
        <f t="shared" si="3"/>
        <v>100</v>
      </c>
      <c r="G38" s="217">
        <v>50</v>
      </c>
      <c r="H38" s="222"/>
      <c r="I38" s="214">
        <v>34</v>
      </c>
      <c r="J38" s="223">
        <v>66</v>
      </c>
      <c r="K38" s="127"/>
      <c r="L38" s="121"/>
      <c r="M38" s="128"/>
      <c r="N38" s="128"/>
      <c r="O38" s="121"/>
      <c r="P38" s="122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5">
      <c r="A39" s="60" t="s">
        <v>156</v>
      </c>
      <c r="B39" s="13" t="s">
        <v>10</v>
      </c>
      <c r="C39" s="191" t="s">
        <v>177</v>
      </c>
      <c r="D39" s="213">
        <f t="shared" si="4"/>
        <v>177</v>
      </c>
      <c r="E39" s="197">
        <v>60</v>
      </c>
      <c r="F39" s="205">
        <f t="shared" si="3"/>
        <v>117</v>
      </c>
      <c r="G39" s="216">
        <v>101</v>
      </c>
      <c r="H39" s="197"/>
      <c r="I39" s="217">
        <v>51</v>
      </c>
      <c r="J39" s="217">
        <v>66</v>
      </c>
      <c r="K39" s="121"/>
      <c r="L39" s="121"/>
      <c r="M39" s="128"/>
      <c r="N39" s="128"/>
      <c r="O39" s="121"/>
      <c r="P39" s="122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">
      <c r="A40" s="60" t="s">
        <v>157</v>
      </c>
      <c r="B40" s="13" t="s">
        <v>122</v>
      </c>
      <c r="C40" s="192" t="s">
        <v>176</v>
      </c>
      <c r="D40" s="213">
        <f t="shared" si="4"/>
        <v>117</v>
      </c>
      <c r="E40" s="216">
        <v>39</v>
      </c>
      <c r="F40" s="205">
        <f t="shared" si="3"/>
        <v>78</v>
      </c>
      <c r="G40" s="216">
        <v>11</v>
      </c>
      <c r="H40" s="216"/>
      <c r="I40" s="217">
        <v>34</v>
      </c>
      <c r="J40" s="217">
        <v>44</v>
      </c>
      <c r="K40" s="121"/>
      <c r="L40" s="121"/>
      <c r="M40" s="121"/>
      <c r="N40" s="121"/>
      <c r="O40" s="121"/>
      <c r="P40" s="122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">
      <c r="A41" s="60" t="s">
        <v>158</v>
      </c>
      <c r="B41" s="13" t="s">
        <v>56</v>
      </c>
      <c r="C41" s="190" t="s">
        <v>173</v>
      </c>
      <c r="D41" s="213">
        <f t="shared" si="4"/>
        <v>147</v>
      </c>
      <c r="E41" s="204">
        <v>49</v>
      </c>
      <c r="F41" s="205">
        <f t="shared" si="3"/>
        <v>98</v>
      </c>
      <c r="G41" s="204">
        <v>40</v>
      </c>
      <c r="H41" s="204"/>
      <c r="I41" s="221"/>
      <c r="J41" s="221">
        <v>98</v>
      </c>
      <c r="K41" s="123"/>
      <c r="L41" s="124"/>
      <c r="M41" s="124"/>
      <c r="N41" s="124"/>
      <c r="O41" s="125"/>
      <c r="P41" s="126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5">
      <c r="A42" s="96" t="s">
        <v>159</v>
      </c>
      <c r="B42" s="13" t="s">
        <v>147</v>
      </c>
      <c r="C42" s="191" t="s">
        <v>197</v>
      </c>
      <c r="D42" s="213">
        <f t="shared" si="4"/>
        <v>156</v>
      </c>
      <c r="E42" s="197">
        <v>54</v>
      </c>
      <c r="F42" s="205">
        <f t="shared" si="3"/>
        <v>102</v>
      </c>
      <c r="G42" s="217">
        <v>40</v>
      </c>
      <c r="H42" s="197"/>
      <c r="I42" s="224">
        <v>102</v>
      </c>
      <c r="J42" s="223"/>
      <c r="K42" s="127"/>
      <c r="L42" s="121"/>
      <c r="M42" s="128"/>
      <c r="N42" s="128"/>
      <c r="O42" s="121"/>
      <c r="P42" s="122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5">
      <c r="A43" s="96" t="s">
        <v>160</v>
      </c>
      <c r="B43" s="13" t="s">
        <v>148</v>
      </c>
      <c r="C43" s="193" t="s">
        <v>230</v>
      </c>
      <c r="D43" s="213">
        <f t="shared" si="4"/>
        <v>115</v>
      </c>
      <c r="E43" s="204">
        <v>37</v>
      </c>
      <c r="F43" s="205">
        <f t="shared" si="3"/>
        <v>78</v>
      </c>
      <c r="G43" s="204">
        <v>16</v>
      </c>
      <c r="H43" s="204"/>
      <c r="I43" s="221">
        <v>34</v>
      </c>
      <c r="J43" s="221">
        <v>44</v>
      </c>
      <c r="K43" s="123"/>
      <c r="L43" s="124"/>
      <c r="M43" s="124"/>
      <c r="N43" s="124"/>
      <c r="O43" s="125"/>
      <c r="P43" s="126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5.75" thickBot="1">
      <c r="A44" s="96" t="s">
        <v>161</v>
      </c>
      <c r="B44" s="19" t="s">
        <v>149</v>
      </c>
      <c r="C44" s="194" t="s">
        <v>197</v>
      </c>
      <c r="D44" s="199">
        <f t="shared" si="4"/>
        <v>52</v>
      </c>
      <c r="E44" s="225">
        <v>18</v>
      </c>
      <c r="F44" s="226">
        <f t="shared" si="3"/>
        <v>34</v>
      </c>
      <c r="G44" s="219">
        <v>4</v>
      </c>
      <c r="H44" s="225"/>
      <c r="I44" s="219">
        <v>34</v>
      </c>
      <c r="J44" s="219">
        <v>0</v>
      </c>
      <c r="K44" s="121"/>
      <c r="L44" s="121"/>
      <c r="M44" s="121"/>
      <c r="N44" s="121"/>
      <c r="O44" s="121"/>
      <c r="P44" s="122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5.75" thickBot="1">
      <c r="A45" s="56" t="s">
        <v>162</v>
      </c>
      <c r="B45" s="62" t="s">
        <v>163</v>
      </c>
      <c r="C45" s="26" t="s">
        <v>168</v>
      </c>
      <c r="D45" s="63">
        <f>D46+D47+D48</f>
        <v>444</v>
      </c>
      <c r="E45" s="63">
        <f aca="true" t="shared" si="5" ref="E45:J45">E46+E47+E48</f>
        <v>154</v>
      </c>
      <c r="F45" s="63">
        <f>F46+F47+F48</f>
        <v>290</v>
      </c>
      <c r="G45" s="63">
        <f t="shared" si="5"/>
        <v>97</v>
      </c>
      <c r="H45" s="63">
        <f t="shared" si="5"/>
        <v>0</v>
      </c>
      <c r="I45" s="129">
        <f t="shared" si="5"/>
        <v>136</v>
      </c>
      <c r="J45" s="129">
        <f t="shared" si="5"/>
        <v>154</v>
      </c>
      <c r="K45" s="31"/>
      <c r="L45" s="31"/>
      <c r="M45" s="31"/>
      <c r="N45" s="31"/>
      <c r="O45" s="31"/>
      <c r="P45" s="130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">
      <c r="A46" s="58" t="s">
        <v>11</v>
      </c>
      <c r="B46" s="195" t="s">
        <v>164</v>
      </c>
      <c r="C46" s="190" t="s">
        <v>174</v>
      </c>
      <c r="D46" s="196">
        <f>E46+F46</f>
        <v>150</v>
      </c>
      <c r="E46" s="197">
        <v>50</v>
      </c>
      <c r="F46" s="198">
        <f>I46+J46+K46+L46+M46+N46</f>
        <v>100</v>
      </c>
      <c r="G46" s="199">
        <v>50</v>
      </c>
      <c r="H46" s="196"/>
      <c r="I46" s="200">
        <v>34</v>
      </c>
      <c r="J46" s="201">
        <v>66</v>
      </c>
      <c r="K46" s="131"/>
      <c r="L46" s="131"/>
      <c r="M46" s="132"/>
      <c r="N46" s="133"/>
      <c r="O46" s="134"/>
      <c r="P46" s="135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5">
      <c r="A47" s="64" t="s">
        <v>13</v>
      </c>
      <c r="B47" s="202" t="s">
        <v>54</v>
      </c>
      <c r="C47" s="193" t="s">
        <v>230</v>
      </c>
      <c r="D47" s="203">
        <f>E47+F47</f>
        <v>178</v>
      </c>
      <c r="E47" s="204">
        <v>66</v>
      </c>
      <c r="F47" s="205">
        <f>I47+J47+K47+L47+M47+N47</f>
        <v>112</v>
      </c>
      <c r="G47" s="204">
        <v>32</v>
      </c>
      <c r="H47" s="204"/>
      <c r="I47" s="206">
        <v>68</v>
      </c>
      <c r="J47" s="206">
        <v>44</v>
      </c>
      <c r="K47" s="51"/>
      <c r="L47" s="136"/>
      <c r="M47" s="136"/>
      <c r="N47" s="136"/>
      <c r="O47" s="125"/>
      <c r="P47" s="126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5.75" thickBot="1">
      <c r="A48" s="65" t="s">
        <v>128</v>
      </c>
      <c r="B48" s="202" t="s">
        <v>55</v>
      </c>
      <c r="C48" s="193" t="s">
        <v>230</v>
      </c>
      <c r="D48" s="203">
        <f>E48+F48</f>
        <v>116</v>
      </c>
      <c r="E48" s="204">
        <v>38</v>
      </c>
      <c r="F48" s="205">
        <f>I48+J48+K48+L48+M48+N48</f>
        <v>78</v>
      </c>
      <c r="G48" s="204">
        <v>15</v>
      </c>
      <c r="H48" s="204"/>
      <c r="I48" s="206">
        <v>34</v>
      </c>
      <c r="J48" s="206">
        <v>44</v>
      </c>
      <c r="K48" s="51"/>
      <c r="L48" s="136"/>
      <c r="M48" s="136"/>
      <c r="N48" s="136"/>
      <c r="O48" s="125"/>
      <c r="P48" s="126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5" thickBot="1">
      <c r="A49" s="66" t="s">
        <v>165</v>
      </c>
      <c r="B49" s="207" t="s">
        <v>167</v>
      </c>
      <c r="C49" s="208" t="s">
        <v>168</v>
      </c>
      <c r="D49" s="209">
        <v>51</v>
      </c>
      <c r="E49" s="209">
        <v>17</v>
      </c>
      <c r="F49" s="209">
        <v>34</v>
      </c>
      <c r="G49" s="209">
        <v>18</v>
      </c>
      <c r="H49" s="209"/>
      <c r="I49" s="210">
        <v>34</v>
      </c>
      <c r="J49" s="210">
        <v>0</v>
      </c>
      <c r="K49" s="137"/>
      <c r="L49" s="137"/>
      <c r="M49" s="137"/>
      <c r="N49" s="137"/>
      <c r="O49" s="137"/>
      <c r="P49" s="13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.75" thickBot="1">
      <c r="A50" s="65" t="s">
        <v>166</v>
      </c>
      <c r="B50" s="211" t="s">
        <v>169</v>
      </c>
      <c r="C50" s="212" t="s">
        <v>232</v>
      </c>
      <c r="D50" s="199">
        <v>51</v>
      </c>
      <c r="E50" s="199">
        <v>17</v>
      </c>
      <c r="F50" s="199">
        <f>I50+J50+K50+L50+M50+N50</f>
        <v>34</v>
      </c>
      <c r="G50" s="199">
        <v>17</v>
      </c>
      <c r="H50" s="199"/>
      <c r="I50" s="200">
        <v>34</v>
      </c>
      <c r="J50" s="200">
        <v>0</v>
      </c>
      <c r="K50" s="131"/>
      <c r="L50" s="131"/>
      <c r="M50" s="131"/>
      <c r="N50" s="131"/>
      <c r="O50" s="131"/>
      <c r="P50" s="139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" thickBot="1">
      <c r="A51" s="328" t="s">
        <v>192</v>
      </c>
      <c r="B51" s="329"/>
      <c r="C51" s="32" t="s">
        <v>245</v>
      </c>
      <c r="D51" s="32">
        <f>D52+D57+D61</f>
        <v>5346</v>
      </c>
      <c r="E51" s="32">
        <f aca="true" t="shared" si="6" ref="E51:P51">E52+E57+E61</f>
        <v>1422</v>
      </c>
      <c r="F51" s="32">
        <f t="shared" si="6"/>
        <v>3924</v>
      </c>
      <c r="G51" s="32">
        <f t="shared" si="6"/>
        <v>1451</v>
      </c>
      <c r="H51" s="32">
        <f t="shared" si="6"/>
        <v>40</v>
      </c>
      <c r="I51" s="73">
        <f t="shared" si="6"/>
        <v>0</v>
      </c>
      <c r="J51" s="73">
        <f t="shared" si="6"/>
        <v>0</v>
      </c>
      <c r="K51" s="73">
        <f t="shared" si="6"/>
        <v>576</v>
      </c>
      <c r="L51" s="73">
        <f t="shared" si="6"/>
        <v>828</v>
      </c>
      <c r="M51" s="73">
        <f>M52+M57+M61</f>
        <v>576</v>
      </c>
      <c r="N51" s="73">
        <f t="shared" si="6"/>
        <v>864</v>
      </c>
      <c r="O51" s="73">
        <f t="shared" si="6"/>
        <v>612</v>
      </c>
      <c r="P51" s="140">
        <f t="shared" si="6"/>
        <v>468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5" customHeight="1" thickBot="1">
      <c r="A52" s="67" t="s">
        <v>64</v>
      </c>
      <c r="B52" s="68" t="s">
        <v>65</v>
      </c>
      <c r="C52" s="69" t="s">
        <v>240</v>
      </c>
      <c r="D52" s="70">
        <f>SUM(D53:D56)</f>
        <v>630</v>
      </c>
      <c r="E52" s="70">
        <f>SUM(E53:E56)</f>
        <v>210</v>
      </c>
      <c r="F52" s="70">
        <f>F53+F54+F55+F56</f>
        <v>420</v>
      </c>
      <c r="G52" s="70">
        <f aca="true" t="shared" si="7" ref="G52:P52">SUM(G53:G56)</f>
        <v>334</v>
      </c>
      <c r="H52" s="70">
        <f t="shared" si="7"/>
        <v>0</v>
      </c>
      <c r="I52" s="141">
        <f t="shared" si="7"/>
        <v>0</v>
      </c>
      <c r="J52" s="141">
        <f t="shared" si="7"/>
        <v>0</v>
      </c>
      <c r="K52" s="142">
        <f t="shared" si="7"/>
        <v>160</v>
      </c>
      <c r="L52" s="142">
        <f t="shared" si="7"/>
        <v>60</v>
      </c>
      <c r="M52" s="142">
        <f t="shared" si="7"/>
        <v>64</v>
      </c>
      <c r="N52" s="142">
        <f t="shared" si="7"/>
        <v>52</v>
      </c>
      <c r="O52" s="142">
        <f>O53+O54+O55+O56</f>
        <v>60</v>
      </c>
      <c r="P52" s="143">
        <f t="shared" si="7"/>
        <v>24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7.25" customHeight="1">
      <c r="A53" s="97" t="s">
        <v>66</v>
      </c>
      <c r="B53" s="20" t="s">
        <v>67</v>
      </c>
      <c r="C53" s="21" t="s">
        <v>196</v>
      </c>
      <c r="D53" s="22">
        <f>F53+E53</f>
        <v>57</v>
      </c>
      <c r="E53" s="22">
        <v>9</v>
      </c>
      <c r="F53" s="23">
        <f>I53+J53+K53+L53+M53+N53+O53+P53</f>
        <v>48</v>
      </c>
      <c r="G53" s="22"/>
      <c r="H53" s="22"/>
      <c r="I53" s="144"/>
      <c r="J53" s="144"/>
      <c r="K53" s="23">
        <v>48</v>
      </c>
      <c r="L53" s="145"/>
      <c r="M53" s="145"/>
      <c r="N53" s="145"/>
      <c r="O53" s="146"/>
      <c r="P53" s="147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5">
      <c r="A54" s="98" t="s">
        <v>68</v>
      </c>
      <c r="B54" s="13" t="s">
        <v>9</v>
      </c>
      <c r="C54" s="14" t="s">
        <v>196</v>
      </c>
      <c r="D54" s="10">
        <f>F54+E54</f>
        <v>57</v>
      </c>
      <c r="E54" s="10">
        <v>9</v>
      </c>
      <c r="F54" s="23">
        <f>I54+J54+K54+L54+M54+N54+O54+P54</f>
        <v>48</v>
      </c>
      <c r="G54" s="10">
        <v>10</v>
      </c>
      <c r="H54" s="10"/>
      <c r="I54" s="51"/>
      <c r="J54" s="51"/>
      <c r="K54" s="51">
        <v>48</v>
      </c>
      <c r="L54" s="136"/>
      <c r="M54" s="136"/>
      <c r="N54" s="136"/>
      <c r="O54" s="125"/>
      <c r="P54" s="126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5">
      <c r="A55" s="98" t="s">
        <v>69</v>
      </c>
      <c r="B55" s="13" t="s">
        <v>8</v>
      </c>
      <c r="C55" s="14" t="s">
        <v>239</v>
      </c>
      <c r="D55" s="10">
        <f>F55+E55</f>
        <v>192</v>
      </c>
      <c r="E55" s="10">
        <v>30</v>
      </c>
      <c r="F55" s="23">
        <f>I55+J55+K55+L55+M55+N55+O55+P55</f>
        <v>162</v>
      </c>
      <c r="G55" s="10">
        <v>162</v>
      </c>
      <c r="H55" s="10"/>
      <c r="I55" s="51"/>
      <c r="J55" s="51"/>
      <c r="K55" s="51">
        <v>32</v>
      </c>
      <c r="L55" s="136">
        <v>30</v>
      </c>
      <c r="M55" s="136">
        <v>32</v>
      </c>
      <c r="N55" s="136">
        <v>26</v>
      </c>
      <c r="O55" s="125">
        <v>30</v>
      </c>
      <c r="P55" s="126">
        <v>12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5.75" thickBot="1">
      <c r="A56" s="99" t="s">
        <v>70</v>
      </c>
      <c r="B56" s="19" t="s">
        <v>10</v>
      </c>
      <c r="C56" s="14" t="s">
        <v>239</v>
      </c>
      <c r="D56" s="30">
        <f>E56+F56</f>
        <v>324</v>
      </c>
      <c r="E56" s="30">
        <v>162</v>
      </c>
      <c r="F56" s="23">
        <f>I56+J56+K56+L56+M56+N56+O56+P56</f>
        <v>162</v>
      </c>
      <c r="G56" s="30">
        <v>162</v>
      </c>
      <c r="H56" s="30"/>
      <c r="I56" s="148"/>
      <c r="J56" s="148"/>
      <c r="K56" s="148">
        <v>32</v>
      </c>
      <c r="L56" s="149">
        <v>30</v>
      </c>
      <c r="M56" s="149">
        <v>32</v>
      </c>
      <c r="N56" s="149">
        <v>26</v>
      </c>
      <c r="O56" s="150">
        <v>30</v>
      </c>
      <c r="P56" s="151">
        <v>12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5" customHeight="1" thickBot="1">
      <c r="A57" s="24" t="s">
        <v>71</v>
      </c>
      <c r="B57" s="25" t="s">
        <v>72</v>
      </c>
      <c r="C57" s="26" t="s">
        <v>215</v>
      </c>
      <c r="D57" s="27">
        <f>SUM(D58:D60)</f>
        <v>312</v>
      </c>
      <c r="E57" s="27">
        <f aca="true" t="shared" si="8" ref="E57:P57">SUM(E58:E60)</f>
        <v>104</v>
      </c>
      <c r="F57" s="81">
        <f>F58+F59+F60</f>
        <v>208</v>
      </c>
      <c r="G57" s="27">
        <f t="shared" si="8"/>
        <v>104</v>
      </c>
      <c r="H57" s="27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112</v>
      </c>
      <c r="L57" s="81">
        <f t="shared" si="8"/>
        <v>96</v>
      </c>
      <c r="M57" s="81">
        <f t="shared" si="8"/>
        <v>0</v>
      </c>
      <c r="N57" s="81">
        <f t="shared" si="8"/>
        <v>0</v>
      </c>
      <c r="O57" s="81">
        <f t="shared" si="8"/>
        <v>0</v>
      </c>
      <c r="P57" s="152">
        <f t="shared" si="8"/>
        <v>0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5" customHeight="1">
      <c r="A58" s="97" t="s">
        <v>73</v>
      </c>
      <c r="B58" s="20" t="s">
        <v>12</v>
      </c>
      <c r="C58" s="21" t="s">
        <v>194</v>
      </c>
      <c r="D58" s="22">
        <f>F58+E58</f>
        <v>72</v>
      </c>
      <c r="E58" s="22">
        <v>24</v>
      </c>
      <c r="F58" s="23">
        <f>I58+J58+K58+L58+M58+N58+O58+P58</f>
        <v>48</v>
      </c>
      <c r="G58" s="22">
        <v>24</v>
      </c>
      <c r="H58" s="22"/>
      <c r="I58" s="23"/>
      <c r="J58" s="23"/>
      <c r="K58" s="23">
        <v>48</v>
      </c>
      <c r="L58" s="145"/>
      <c r="M58" s="145"/>
      <c r="N58" s="145"/>
      <c r="O58" s="146"/>
      <c r="P58" s="147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5" customHeight="1">
      <c r="A59" s="98" t="s">
        <v>74</v>
      </c>
      <c r="B59" s="13" t="s">
        <v>76</v>
      </c>
      <c r="C59" s="29" t="s">
        <v>214</v>
      </c>
      <c r="D59" s="10">
        <f>F59+E59</f>
        <v>68</v>
      </c>
      <c r="E59" s="10">
        <v>23</v>
      </c>
      <c r="F59" s="23">
        <f>I59+J59+K59+L59+M59+N59+O59+P59</f>
        <v>45</v>
      </c>
      <c r="G59" s="10">
        <v>20</v>
      </c>
      <c r="H59" s="10"/>
      <c r="I59" s="51"/>
      <c r="J59" s="51"/>
      <c r="K59" s="51"/>
      <c r="L59" s="136">
        <v>45</v>
      </c>
      <c r="M59" s="136"/>
      <c r="N59" s="136"/>
      <c r="O59" s="125"/>
      <c r="P59" s="126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" customHeight="1" thickBot="1">
      <c r="A60" s="99" t="s">
        <v>75</v>
      </c>
      <c r="B60" s="19" t="s">
        <v>54</v>
      </c>
      <c r="C60" s="29" t="s">
        <v>214</v>
      </c>
      <c r="D60" s="30">
        <f>E60+F60</f>
        <v>172</v>
      </c>
      <c r="E60" s="30">
        <v>57</v>
      </c>
      <c r="F60" s="23">
        <f>I60+J60+K60+L60+M60+N60+O60+P60</f>
        <v>115</v>
      </c>
      <c r="G60" s="30">
        <v>60</v>
      </c>
      <c r="H60" s="30"/>
      <c r="I60" s="148"/>
      <c r="J60" s="148"/>
      <c r="K60" s="148">
        <v>64</v>
      </c>
      <c r="L60" s="149">
        <v>51</v>
      </c>
      <c r="M60" s="149"/>
      <c r="N60" s="149"/>
      <c r="O60" s="150"/>
      <c r="P60" s="151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" customHeight="1" thickBot="1">
      <c r="A61" s="24" t="s">
        <v>21</v>
      </c>
      <c r="B61" s="25" t="s">
        <v>22</v>
      </c>
      <c r="C61" s="26" t="s">
        <v>244</v>
      </c>
      <c r="D61" s="27">
        <f>D62+D72</f>
        <v>4404</v>
      </c>
      <c r="E61" s="27">
        <f aca="true" t="shared" si="9" ref="E61:P61">E62+E72</f>
        <v>1108</v>
      </c>
      <c r="F61" s="27">
        <f>F62+F72</f>
        <v>3296</v>
      </c>
      <c r="G61" s="27">
        <f t="shared" si="9"/>
        <v>1013</v>
      </c>
      <c r="H61" s="27">
        <f t="shared" si="9"/>
        <v>40</v>
      </c>
      <c r="I61" s="81">
        <f t="shared" si="9"/>
        <v>0</v>
      </c>
      <c r="J61" s="81">
        <f t="shared" si="9"/>
        <v>0</v>
      </c>
      <c r="K61" s="81">
        <f t="shared" si="9"/>
        <v>304</v>
      </c>
      <c r="L61" s="81">
        <f t="shared" si="9"/>
        <v>672</v>
      </c>
      <c r="M61" s="81">
        <f>M62+M72</f>
        <v>512</v>
      </c>
      <c r="N61" s="81">
        <f>N62+N72</f>
        <v>812</v>
      </c>
      <c r="O61" s="81">
        <f t="shared" si="9"/>
        <v>552</v>
      </c>
      <c r="P61" s="152">
        <f t="shared" si="9"/>
        <v>444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5" customHeight="1" thickBot="1">
      <c r="A62" s="24" t="s">
        <v>14</v>
      </c>
      <c r="B62" s="25" t="s">
        <v>125</v>
      </c>
      <c r="C62" s="26" t="s">
        <v>238</v>
      </c>
      <c r="D62" s="27">
        <f>D63+D64+D65+D66+D67+D68+D69+D70+D71</f>
        <v>866</v>
      </c>
      <c r="E62" s="27">
        <f>E63+E64+E65+E66+E67+E68+E69+E70+E71</f>
        <v>289</v>
      </c>
      <c r="F62" s="27">
        <f>F63+F64+F65+F66+F67+F68+F69+F70+F71</f>
        <v>577</v>
      </c>
      <c r="G62" s="27">
        <f>G63+G64+G65+G66+G67+G68+G69+G70+G71</f>
        <v>333</v>
      </c>
      <c r="H62" s="27"/>
      <c r="I62" s="81">
        <f>SUM(I63:I71)</f>
        <v>0</v>
      </c>
      <c r="J62" s="81">
        <f>SUM(J63:J71)</f>
        <v>0</v>
      </c>
      <c r="K62" s="81">
        <f aca="true" t="shared" si="10" ref="K62:P62">K63+K64+K65+K66+K67+K68+K69+K70+K71</f>
        <v>192</v>
      </c>
      <c r="L62" s="81">
        <f t="shared" si="10"/>
        <v>315</v>
      </c>
      <c r="M62" s="81">
        <f t="shared" si="10"/>
        <v>32</v>
      </c>
      <c r="N62" s="81">
        <f t="shared" si="10"/>
        <v>26</v>
      </c>
      <c r="O62" s="81">
        <f t="shared" si="10"/>
        <v>12</v>
      </c>
      <c r="P62" s="152">
        <f t="shared" si="10"/>
        <v>0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5" customHeight="1">
      <c r="A63" s="97" t="s">
        <v>15</v>
      </c>
      <c r="B63" s="20" t="s">
        <v>77</v>
      </c>
      <c r="C63" s="21" t="s">
        <v>194</v>
      </c>
      <c r="D63" s="22">
        <f>E63+F63</f>
        <v>96</v>
      </c>
      <c r="E63" s="22">
        <v>32</v>
      </c>
      <c r="F63" s="23">
        <f>I63+J63+K63+L63+M63+N63+O63+P63</f>
        <v>64</v>
      </c>
      <c r="G63" s="22">
        <v>35</v>
      </c>
      <c r="H63" s="22"/>
      <c r="I63" s="23"/>
      <c r="J63" s="23"/>
      <c r="K63" s="23">
        <v>64</v>
      </c>
      <c r="L63" s="145"/>
      <c r="M63" s="145"/>
      <c r="N63" s="145"/>
      <c r="O63" s="146"/>
      <c r="P63" s="147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5" customHeight="1">
      <c r="A64" s="98" t="s">
        <v>16</v>
      </c>
      <c r="B64" s="13" t="s">
        <v>78</v>
      </c>
      <c r="C64" s="14" t="s">
        <v>196</v>
      </c>
      <c r="D64" s="22">
        <f aca="true" t="shared" si="11" ref="D64:D71">E64+F64</f>
        <v>96</v>
      </c>
      <c r="E64" s="10">
        <v>32</v>
      </c>
      <c r="F64" s="23">
        <f aca="true" t="shared" si="12" ref="F64:F71">I64+J64+K64+L64+M64+N64+O64+P64</f>
        <v>64</v>
      </c>
      <c r="G64" s="10">
        <v>25</v>
      </c>
      <c r="H64" s="10"/>
      <c r="I64" s="51"/>
      <c r="J64" s="51"/>
      <c r="K64" s="51">
        <v>64</v>
      </c>
      <c r="L64" s="136"/>
      <c r="M64" s="136"/>
      <c r="N64" s="136"/>
      <c r="O64" s="125"/>
      <c r="P64" s="126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5" customHeight="1">
      <c r="A65" s="98" t="s">
        <v>17</v>
      </c>
      <c r="B65" s="13" t="s">
        <v>79</v>
      </c>
      <c r="C65" s="21" t="s">
        <v>200</v>
      </c>
      <c r="D65" s="22">
        <f t="shared" si="11"/>
        <v>141</v>
      </c>
      <c r="E65" s="10">
        <v>47</v>
      </c>
      <c r="F65" s="23">
        <f t="shared" si="12"/>
        <v>94</v>
      </c>
      <c r="G65" s="10">
        <v>40</v>
      </c>
      <c r="H65" s="10"/>
      <c r="I65" s="51"/>
      <c r="J65" s="51"/>
      <c r="K65" s="51">
        <v>64</v>
      </c>
      <c r="L65" s="136">
        <v>30</v>
      </c>
      <c r="M65" s="136"/>
      <c r="N65" s="136"/>
      <c r="O65" s="125"/>
      <c r="P65" s="126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5" customHeight="1">
      <c r="A66" s="98" t="s">
        <v>18</v>
      </c>
      <c r="B66" s="13" t="s">
        <v>80</v>
      </c>
      <c r="C66" s="21" t="s">
        <v>195</v>
      </c>
      <c r="D66" s="22">
        <f t="shared" si="11"/>
        <v>135</v>
      </c>
      <c r="E66" s="10">
        <v>45</v>
      </c>
      <c r="F66" s="23">
        <f t="shared" si="12"/>
        <v>90</v>
      </c>
      <c r="G66" s="10">
        <v>50</v>
      </c>
      <c r="H66" s="10"/>
      <c r="I66" s="51"/>
      <c r="J66" s="51"/>
      <c r="K66" s="51"/>
      <c r="L66" s="136">
        <v>90</v>
      </c>
      <c r="M66" s="136"/>
      <c r="N66" s="136"/>
      <c r="O66" s="153"/>
      <c r="P66" s="126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5" customHeight="1">
      <c r="A67" s="98" t="s">
        <v>19</v>
      </c>
      <c r="B67" s="13" t="s">
        <v>81</v>
      </c>
      <c r="C67" s="21" t="s">
        <v>195</v>
      </c>
      <c r="D67" s="22">
        <f t="shared" si="11"/>
        <v>68</v>
      </c>
      <c r="E67" s="10">
        <v>23</v>
      </c>
      <c r="F67" s="23">
        <f t="shared" si="12"/>
        <v>45</v>
      </c>
      <c r="G67" s="10">
        <v>30</v>
      </c>
      <c r="H67" s="10"/>
      <c r="I67" s="51"/>
      <c r="J67" s="51"/>
      <c r="K67" s="51"/>
      <c r="L67" s="136">
        <v>45</v>
      </c>
      <c r="M67" s="136"/>
      <c r="N67" s="136"/>
      <c r="O67" s="125"/>
      <c r="P67" s="126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5" customHeight="1">
      <c r="A68" s="98" t="s">
        <v>58</v>
      </c>
      <c r="B68" s="13" t="s">
        <v>82</v>
      </c>
      <c r="C68" s="21" t="s">
        <v>195</v>
      </c>
      <c r="D68" s="22">
        <f t="shared" si="11"/>
        <v>67</v>
      </c>
      <c r="E68" s="10">
        <v>22</v>
      </c>
      <c r="F68" s="23">
        <f t="shared" si="12"/>
        <v>45</v>
      </c>
      <c r="G68" s="10">
        <v>23</v>
      </c>
      <c r="H68" s="10"/>
      <c r="I68" s="51"/>
      <c r="J68" s="51"/>
      <c r="K68" s="51"/>
      <c r="L68" s="136">
        <v>45</v>
      </c>
      <c r="M68" s="136"/>
      <c r="N68" s="136"/>
      <c r="O68" s="125"/>
      <c r="P68" s="126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8.75" customHeight="1">
      <c r="A69" s="98" t="s">
        <v>85</v>
      </c>
      <c r="B69" s="13" t="s">
        <v>83</v>
      </c>
      <c r="C69" s="21" t="s">
        <v>195</v>
      </c>
      <c r="D69" s="22">
        <f t="shared" si="11"/>
        <v>90</v>
      </c>
      <c r="E69" s="10">
        <v>30</v>
      </c>
      <c r="F69" s="23">
        <f t="shared" si="12"/>
        <v>60</v>
      </c>
      <c r="G69" s="10">
        <v>80</v>
      </c>
      <c r="H69" s="10"/>
      <c r="I69" s="51"/>
      <c r="J69" s="51"/>
      <c r="K69" s="51"/>
      <c r="L69" s="136">
        <v>60</v>
      </c>
      <c r="M69" s="136"/>
      <c r="N69" s="136"/>
      <c r="O69" s="125"/>
      <c r="P69" s="126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5" customHeight="1">
      <c r="A70" s="98" t="s">
        <v>86</v>
      </c>
      <c r="B70" s="13" t="s">
        <v>84</v>
      </c>
      <c r="C70" s="21" t="s">
        <v>195</v>
      </c>
      <c r="D70" s="22">
        <f t="shared" si="11"/>
        <v>68</v>
      </c>
      <c r="E70" s="10">
        <v>23</v>
      </c>
      <c r="F70" s="23">
        <f t="shared" si="12"/>
        <v>45</v>
      </c>
      <c r="G70" s="10">
        <v>16</v>
      </c>
      <c r="H70" s="10"/>
      <c r="I70" s="51"/>
      <c r="J70" s="51"/>
      <c r="K70" s="51"/>
      <c r="L70" s="136">
        <v>45</v>
      </c>
      <c r="M70" s="136"/>
      <c r="N70" s="136"/>
      <c r="O70" s="125"/>
      <c r="P70" s="126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5" customHeight="1" thickBot="1">
      <c r="A71" s="99" t="s">
        <v>87</v>
      </c>
      <c r="B71" s="19" t="s">
        <v>20</v>
      </c>
      <c r="C71" s="21" t="s">
        <v>237</v>
      </c>
      <c r="D71" s="22">
        <f t="shared" si="11"/>
        <v>105</v>
      </c>
      <c r="E71" s="30">
        <v>35</v>
      </c>
      <c r="F71" s="23">
        <f t="shared" si="12"/>
        <v>70</v>
      </c>
      <c r="G71" s="30">
        <v>34</v>
      </c>
      <c r="H71" s="30"/>
      <c r="I71" s="148"/>
      <c r="J71" s="148"/>
      <c r="K71" s="148"/>
      <c r="L71" s="149"/>
      <c r="M71" s="149">
        <v>32</v>
      </c>
      <c r="N71" s="149">
        <v>26</v>
      </c>
      <c r="O71" s="150">
        <v>12</v>
      </c>
      <c r="P71" s="151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5" customHeight="1" thickBot="1">
      <c r="A72" s="24" t="s">
        <v>23</v>
      </c>
      <c r="B72" s="25" t="s">
        <v>24</v>
      </c>
      <c r="C72" s="26" t="s">
        <v>242</v>
      </c>
      <c r="D72" s="27">
        <f aca="true" t="shared" si="13" ref="D72:O72">D73+D77+D81+D85+D89+D93+D97+D102</f>
        <v>3538</v>
      </c>
      <c r="E72" s="27">
        <f>E73+E77+E81+E85+E89+E93+E97+E102</f>
        <v>819</v>
      </c>
      <c r="F72" s="27">
        <f>F73+F77+F81+F85+F89+F93+F97+F102</f>
        <v>2719</v>
      </c>
      <c r="G72" s="27">
        <f t="shared" si="13"/>
        <v>680</v>
      </c>
      <c r="H72" s="27">
        <f t="shared" si="13"/>
        <v>40</v>
      </c>
      <c r="I72" s="81">
        <f t="shared" si="13"/>
        <v>0</v>
      </c>
      <c r="J72" s="81">
        <f t="shared" si="13"/>
        <v>0</v>
      </c>
      <c r="K72" s="81">
        <f t="shared" si="13"/>
        <v>112</v>
      </c>
      <c r="L72" s="81">
        <f t="shared" si="13"/>
        <v>357</v>
      </c>
      <c r="M72" s="81">
        <f t="shared" si="13"/>
        <v>480</v>
      </c>
      <c r="N72" s="81">
        <f>N73+N77+N81+N85+N89+N93+N97+N102</f>
        <v>786</v>
      </c>
      <c r="O72" s="81">
        <f t="shared" si="13"/>
        <v>540</v>
      </c>
      <c r="P72" s="152">
        <f>P73+P77+P81+P85+P89+P93+P97+P102</f>
        <v>444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29.25" customHeight="1" thickBot="1">
      <c r="A73" s="24" t="s">
        <v>25</v>
      </c>
      <c r="B73" s="25" t="s">
        <v>88</v>
      </c>
      <c r="C73" s="89" t="s">
        <v>209</v>
      </c>
      <c r="D73" s="27">
        <f>D74+D75+D76</f>
        <v>474</v>
      </c>
      <c r="E73" s="27">
        <f aca="true" t="shared" si="14" ref="E73:P73">E74+E75+E76</f>
        <v>122</v>
      </c>
      <c r="F73" s="27">
        <f>F74+F75+F76</f>
        <v>352</v>
      </c>
      <c r="G73" s="27">
        <f t="shared" si="14"/>
        <v>110</v>
      </c>
      <c r="H73" s="27">
        <f t="shared" si="14"/>
        <v>0</v>
      </c>
      <c r="I73" s="81">
        <f t="shared" si="14"/>
        <v>0</v>
      </c>
      <c r="J73" s="81">
        <f t="shared" si="14"/>
        <v>0</v>
      </c>
      <c r="K73" s="81">
        <f t="shared" si="14"/>
        <v>0</v>
      </c>
      <c r="L73" s="81">
        <f t="shared" si="14"/>
        <v>0</v>
      </c>
      <c r="M73" s="81">
        <f t="shared" si="14"/>
        <v>192</v>
      </c>
      <c r="N73" s="81">
        <f t="shared" si="14"/>
        <v>160</v>
      </c>
      <c r="O73" s="81">
        <f t="shared" si="14"/>
        <v>0</v>
      </c>
      <c r="P73" s="152">
        <f t="shared" si="14"/>
        <v>0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5" customHeight="1">
      <c r="A74" s="97" t="s">
        <v>26</v>
      </c>
      <c r="B74" s="20" t="s">
        <v>89</v>
      </c>
      <c r="C74" s="21" t="s">
        <v>235</v>
      </c>
      <c r="D74" s="22">
        <f>E74+F74</f>
        <v>366</v>
      </c>
      <c r="E74" s="22">
        <v>122</v>
      </c>
      <c r="F74" s="23">
        <f>I74+J74+K74+L74+M74+N74+O74+P74</f>
        <v>244</v>
      </c>
      <c r="G74" s="22">
        <v>110</v>
      </c>
      <c r="H74" s="22"/>
      <c r="I74" s="23"/>
      <c r="J74" s="23"/>
      <c r="K74" s="23"/>
      <c r="L74" s="145"/>
      <c r="M74" s="145">
        <v>192</v>
      </c>
      <c r="N74" s="145">
        <f>52</f>
        <v>52</v>
      </c>
      <c r="O74" s="146"/>
      <c r="P74" s="147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" customHeight="1">
      <c r="A75" s="98" t="s">
        <v>90</v>
      </c>
      <c r="B75" s="13" t="s">
        <v>27</v>
      </c>
      <c r="C75" s="14" t="s">
        <v>198</v>
      </c>
      <c r="D75" s="22">
        <f>E75+F75</f>
        <v>72</v>
      </c>
      <c r="E75" s="10"/>
      <c r="F75" s="23">
        <f>I75+J75+K75+L75+M75+N75+O75+P75</f>
        <v>72</v>
      </c>
      <c r="G75" s="10"/>
      <c r="H75" s="10"/>
      <c r="I75" s="51"/>
      <c r="J75" s="51"/>
      <c r="K75" s="51"/>
      <c r="L75" s="136"/>
      <c r="M75" s="136"/>
      <c r="N75" s="136">
        <v>72</v>
      </c>
      <c r="O75" s="125"/>
      <c r="P75" s="126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5" customHeight="1" thickBot="1">
      <c r="A76" s="99" t="s">
        <v>91</v>
      </c>
      <c r="B76" s="19" t="s">
        <v>28</v>
      </c>
      <c r="C76" s="14" t="s">
        <v>198</v>
      </c>
      <c r="D76" s="22">
        <f>E76+F76</f>
        <v>36</v>
      </c>
      <c r="E76" s="30"/>
      <c r="F76" s="23">
        <f>I76+J76+K76+L76+M76+N76+O76+P76</f>
        <v>36</v>
      </c>
      <c r="G76" s="30"/>
      <c r="H76" s="30"/>
      <c r="I76" s="148"/>
      <c r="J76" s="148"/>
      <c r="K76" s="148"/>
      <c r="L76" s="149"/>
      <c r="M76" s="149"/>
      <c r="N76" s="149">
        <v>36</v>
      </c>
      <c r="O76" s="150"/>
      <c r="P76" s="151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30.75" customHeight="1" thickBot="1">
      <c r="A77" s="24" t="s">
        <v>29</v>
      </c>
      <c r="B77" s="25" t="s">
        <v>92</v>
      </c>
      <c r="C77" s="89" t="s">
        <v>209</v>
      </c>
      <c r="D77" s="27">
        <f>D78+D79+D80</f>
        <v>477</v>
      </c>
      <c r="E77" s="27">
        <f aca="true" t="shared" si="15" ref="E77:P77">E78+E79+E80</f>
        <v>111</v>
      </c>
      <c r="F77" s="27">
        <f>F78+F79+F80</f>
        <v>366</v>
      </c>
      <c r="G77" s="27">
        <f t="shared" si="15"/>
        <v>60</v>
      </c>
      <c r="H77" s="27">
        <f t="shared" si="15"/>
        <v>0</v>
      </c>
      <c r="I77" s="81">
        <f t="shared" si="15"/>
        <v>0</v>
      </c>
      <c r="J77" s="81">
        <f t="shared" si="15"/>
        <v>0</v>
      </c>
      <c r="K77" s="81">
        <f t="shared" si="15"/>
        <v>0</v>
      </c>
      <c r="L77" s="81">
        <f t="shared" si="15"/>
        <v>0</v>
      </c>
      <c r="M77" s="81">
        <f t="shared" si="15"/>
        <v>144</v>
      </c>
      <c r="N77" s="81">
        <f t="shared" si="15"/>
        <v>222</v>
      </c>
      <c r="O77" s="81">
        <f>O78+O79+O80</f>
        <v>0</v>
      </c>
      <c r="P77" s="152">
        <f t="shared" si="15"/>
        <v>0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5" customHeight="1">
      <c r="A78" s="97" t="s">
        <v>30</v>
      </c>
      <c r="B78" s="20" t="s">
        <v>93</v>
      </c>
      <c r="C78" s="21" t="s">
        <v>235</v>
      </c>
      <c r="D78" s="22">
        <f>E78+F78</f>
        <v>333</v>
      </c>
      <c r="E78" s="22">
        <v>111</v>
      </c>
      <c r="F78" s="23">
        <f>I78+J78+K78+L78+M78+N78+O78+P78</f>
        <v>222</v>
      </c>
      <c r="G78" s="22">
        <v>60</v>
      </c>
      <c r="H78" s="22"/>
      <c r="I78" s="23"/>
      <c r="J78" s="23"/>
      <c r="K78" s="23"/>
      <c r="L78" s="145"/>
      <c r="M78" s="145">
        <v>144</v>
      </c>
      <c r="N78" s="145">
        <v>78</v>
      </c>
      <c r="O78" s="146"/>
      <c r="P78" s="147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5" customHeight="1">
      <c r="A79" s="98" t="s">
        <v>94</v>
      </c>
      <c r="B79" s="13" t="s">
        <v>27</v>
      </c>
      <c r="C79" s="14" t="s">
        <v>198</v>
      </c>
      <c r="D79" s="22">
        <f>E79+F79</f>
        <v>72</v>
      </c>
      <c r="E79" s="10"/>
      <c r="F79" s="23">
        <f aca="true" t="shared" si="16" ref="F79:F105">I79+J79+K79+L79+M79+N79+O79+P79</f>
        <v>72</v>
      </c>
      <c r="G79" s="10"/>
      <c r="H79" s="10"/>
      <c r="I79" s="51"/>
      <c r="J79" s="51"/>
      <c r="K79" s="51"/>
      <c r="L79" s="136"/>
      <c r="M79" s="136"/>
      <c r="N79" s="136">
        <v>72</v>
      </c>
      <c r="O79" s="125"/>
      <c r="P79" s="126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5" customHeight="1" thickBot="1">
      <c r="A80" s="99" t="s">
        <v>95</v>
      </c>
      <c r="B80" s="19" t="s">
        <v>28</v>
      </c>
      <c r="C80" s="14" t="s">
        <v>198</v>
      </c>
      <c r="D80" s="22">
        <f>E80+F80</f>
        <v>72</v>
      </c>
      <c r="E80" s="30"/>
      <c r="F80" s="85">
        <f t="shared" si="16"/>
        <v>72</v>
      </c>
      <c r="G80" s="30"/>
      <c r="H80" s="30"/>
      <c r="I80" s="148"/>
      <c r="J80" s="148"/>
      <c r="K80" s="148"/>
      <c r="L80" s="149"/>
      <c r="M80" s="149"/>
      <c r="N80" s="149">
        <v>72</v>
      </c>
      <c r="O80" s="150"/>
      <c r="P80" s="151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30" customHeight="1" thickBot="1">
      <c r="A81" s="24" t="s">
        <v>31</v>
      </c>
      <c r="B81" s="25" t="s">
        <v>96</v>
      </c>
      <c r="C81" s="89" t="s">
        <v>209</v>
      </c>
      <c r="D81" s="27">
        <f>D82+D83+D84</f>
        <v>447</v>
      </c>
      <c r="E81" s="27">
        <f aca="true" t="shared" si="17" ref="E81:P81">E82+E83+E84</f>
        <v>113</v>
      </c>
      <c r="F81" s="31">
        <f>F82+F83+F84</f>
        <v>334</v>
      </c>
      <c r="G81" s="27">
        <f t="shared" si="17"/>
        <v>100</v>
      </c>
      <c r="H81" s="27">
        <v>20</v>
      </c>
      <c r="I81" s="81">
        <f t="shared" si="17"/>
        <v>0</v>
      </c>
      <c r="J81" s="81">
        <f t="shared" si="17"/>
        <v>0</v>
      </c>
      <c r="K81" s="81">
        <f t="shared" si="17"/>
        <v>0</v>
      </c>
      <c r="L81" s="81">
        <f t="shared" si="17"/>
        <v>0</v>
      </c>
      <c r="M81" s="81">
        <f t="shared" si="17"/>
        <v>96</v>
      </c>
      <c r="N81" s="81">
        <f>N82+N83+N84</f>
        <v>238</v>
      </c>
      <c r="O81" s="81">
        <f>O82+O83+O84</f>
        <v>0</v>
      </c>
      <c r="P81" s="152">
        <f t="shared" si="17"/>
        <v>0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5" customHeight="1">
      <c r="A82" s="97" t="s">
        <v>32</v>
      </c>
      <c r="B82" s="20" t="s">
        <v>97</v>
      </c>
      <c r="C82" s="21" t="s">
        <v>235</v>
      </c>
      <c r="D82" s="22">
        <f>E82+F82</f>
        <v>339</v>
      </c>
      <c r="E82" s="22">
        <v>113</v>
      </c>
      <c r="F82" s="23">
        <f t="shared" si="16"/>
        <v>226</v>
      </c>
      <c r="G82" s="22">
        <v>100</v>
      </c>
      <c r="H82" s="22">
        <v>20</v>
      </c>
      <c r="I82" s="23"/>
      <c r="J82" s="23"/>
      <c r="K82" s="23"/>
      <c r="L82" s="145"/>
      <c r="M82" s="145">
        <v>96</v>
      </c>
      <c r="N82" s="145">
        <v>130</v>
      </c>
      <c r="O82" s="146">
        <v>0</v>
      </c>
      <c r="P82" s="147">
        <v>0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5" customHeight="1">
      <c r="A83" s="98" t="s">
        <v>98</v>
      </c>
      <c r="B83" s="13" t="s">
        <v>27</v>
      </c>
      <c r="C83" s="14" t="s">
        <v>198</v>
      </c>
      <c r="D83" s="22">
        <f>E83+F83</f>
        <v>72</v>
      </c>
      <c r="E83" s="10"/>
      <c r="F83" s="23">
        <f t="shared" si="16"/>
        <v>72</v>
      </c>
      <c r="G83" s="10"/>
      <c r="H83" s="10"/>
      <c r="I83" s="51"/>
      <c r="J83" s="51"/>
      <c r="K83" s="51"/>
      <c r="L83" s="136"/>
      <c r="M83" s="136"/>
      <c r="N83" s="136">
        <v>72</v>
      </c>
      <c r="O83" s="125">
        <v>0</v>
      </c>
      <c r="P83" s="126">
        <v>0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5" customHeight="1" thickBot="1">
      <c r="A84" s="99" t="s">
        <v>99</v>
      </c>
      <c r="B84" s="19" t="s">
        <v>28</v>
      </c>
      <c r="C84" s="29" t="s">
        <v>198</v>
      </c>
      <c r="D84" s="22">
        <f>E84+F84</f>
        <v>36</v>
      </c>
      <c r="E84" s="30"/>
      <c r="F84" s="85">
        <f t="shared" si="16"/>
        <v>36</v>
      </c>
      <c r="G84" s="30"/>
      <c r="H84" s="30"/>
      <c r="I84" s="148"/>
      <c r="J84" s="148"/>
      <c r="K84" s="148"/>
      <c r="L84" s="149"/>
      <c r="M84" s="149"/>
      <c r="N84" s="149">
        <v>36</v>
      </c>
      <c r="O84" s="150">
        <v>0</v>
      </c>
      <c r="P84" s="151">
        <v>0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29.25" customHeight="1" thickBot="1">
      <c r="A85" s="24" t="s">
        <v>33</v>
      </c>
      <c r="B85" s="25" t="s">
        <v>100</v>
      </c>
      <c r="C85" s="89" t="s">
        <v>209</v>
      </c>
      <c r="D85" s="27">
        <f>D86+D87+D88</f>
        <v>870</v>
      </c>
      <c r="E85" s="27">
        <f aca="true" t="shared" si="18" ref="E85:P85">E86+E87+E88</f>
        <v>218</v>
      </c>
      <c r="F85" s="31">
        <f>F86+F87+F88</f>
        <v>652</v>
      </c>
      <c r="G85" s="27">
        <f t="shared" si="18"/>
        <v>160</v>
      </c>
      <c r="H85" s="27">
        <v>20</v>
      </c>
      <c r="I85" s="81">
        <f t="shared" si="18"/>
        <v>0</v>
      </c>
      <c r="J85" s="81">
        <f t="shared" si="18"/>
        <v>0</v>
      </c>
      <c r="K85" s="81">
        <f t="shared" si="18"/>
        <v>0</v>
      </c>
      <c r="L85" s="81">
        <f t="shared" si="18"/>
        <v>0</v>
      </c>
      <c r="M85" s="81">
        <f t="shared" si="18"/>
        <v>48</v>
      </c>
      <c r="N85" s="81">
        <f t="shared" si="18"/>
        <v>166</v>
      </c>
      <c r="O85" s="81">
        <f>O86+O87+O88</f>
        <v>294</v>
      </c>
      <c r="P85" s="152">
        <f t="shared" si="18"/>
        <v>144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5.75" customHeight="1">
      <c r="A86" s="97" t="s">
        <v>34</v>
      </c>
      <c r="B86" s="20" t="s">
        <v>101</v>
      </c>
      <c r="C86" s="21" t="s">
        <v>241</v>
      </c>
      <c r="D86" s="22">
        <f>E86+F86</f>
        <v>654</v>
      </c>
      <c r="E86" s="22">
        <v>218</v>
      </c>
      <c r="F86" s="23">
        <f t="shared" si="16"/>
        <v>436</v>
      </c>
      <c r="G86" s="22">
        <v>160</v>
      </c>
      <c r="H86" s="22">
        <v>20</v>
      </c>
      <c r="I86" s="23"/>
      <c r="J86" s="23"/>
      <c r="K86" s="23"/>
      <c r="L86" s="145"/>
      <c r="M86" s="145">
        <v>48</v>
      </c>
      <c r="N86" s="145">
        <v>130</v>
      </c>
      <c r="O86" s="154">
        <v>186</v>
      </c>
      <c r="P86" s="155">
        <v>72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5" customHeight="1">
      <c r="A87" s="98" t="s">
        <v>35</v>
      </c>
      <c r="B87" s="13" t="s">
        <v>27</v>
      </c>
      <c r="C87" s="14"/>
      <c r="D87" s="22"/>
      <c r="E87" s="9"/>
      <c r="F87" s="23"/>
      <c r="G87" s="10"/>
      <c r="H87" s="9"/>
      <c r="I87" s="11"/>
      <c r="J87" s="11"/>
      <c r="K87" s="11"/>
      <c r="L87" s="136"/>
      <c r="M87" s="106"/>
      <c r="N87" s="136"/>
      <c r="O87" s="156"/>
      <c r="P87" s="157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5" customHeight="1" thickBot="1">
      <c r="A88" s="99" t="s">
        <v>36</v>
      </c>
      <c r="B88" s="19" t="s">
        <v>28</v>
      </c>
      <c r="C88" s="29" t="s">
        <v>211</v>
      </c>
      <c r="D88" s="22">
        <f>E88+F88</f>
        <v>216</v>
      </c>
      <c r="E88" s="30"/>
      <c r="F88" s="85">
        <f t="shared" si="16"/>
        <v>216</v>
      </c>
      <c r="G88" s="30"/>
      <c r="H88" s="30"/>
      <c r="I88" s="148"/>
      <c r="J88" s="148"/>
      <c r="K88" s="148"/>
      <c r="L88" s="149"/>
      <c r="M88" s="149"/>
      <c r="N88" s="149">
        <v>36</v>
      </c>
      <c r="O88" s="158">
        <v>108</v>
      </c>
      <c r="P88" s="159">
        <v>72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30" customHeight="1" thickBot="1">
      <c r="A89" s="24" t="s">
        <v>37</v>
      </c>
      <c r="B89" s="25" t="s">
        <v>102</v>
      </c>
      <c r="C89" s="89" t="s">
        <v>209</v>
      </c>
      <c r="D89" s="27">
        <f>D90+D91+D92</f>
        <v>333</v>
      </c>
      <c r="E89" s="27">
        <f aca="true" t="shared" si="19" ref="E89:P89">E90+E91+E92</f>
        <v>87</v>
      </c>
      <c r="F89" s="31">
        <f>F90+F91+F92</f>
        <v>246</v>
      </c>
      <c r="G89" s="27">
        <f t="shared" si="19"/>
        <v>80</v>
      </c>
      <c r="H89" s="27">
        <f t="shared" si="19"/>
        <v>0</v>
      </c>
      <c r="I89" s="81">
        <f t="shared" si="19"/>
        <v>0</v>
      </c>
      <c r="J89" s="81">
        <f t="shared" si="19"/>
        <v>0</v>
      </c>
      <c r="K89" s="81">
        <f t="shared" si="19"/>
        <v>0</v>
      </c>
      <c r="L89" s="81">
        <f t="shared" si="19"/>
        <v>0</v>
      </c>
      <c r="M89" s="81">
        <f t="shared" si="19"/>
        <v>0</v>
      </c>
      <c r="N89" s="81">
        <f t="shared" si="19"/>
        <v>0</v>
      </c>
      <c r="O89" s="81">
        <f>O90+O91+O92</f>
        <v>246</v>
      </c>
      <c r="P89" s="152">
        <f t="shared" si="19"/>
        <v>0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5" customHeight="1">
      <c r="A90" s="97" t="s">
        <v>38</v>
      </c>
      <c r="B90" s="20" t="s">
        <v>103</v>
      </c>
      <c r="C90" s="21" t="s">
        <v>212</v>
      </c>
      <c r="D90" s="22">
        <f>E90+F90</f>
        <v>261</v>
      </c>
      <c r="E90" s="22">
        <v>87</v>
      </c>
      <c r="F90" s="23">
        <f t="shared" si="16"/>
        <v>174</v>
      </c>
      <c r="G90" s="22">
        <v>80</v>
      </c>
      <c r="H90" s="22"/>
      <c r="I90" s="23"/>
      <c r="J90" s="23"/>
      <c r="K90" s="23"/>
      <c r="L90" s="145"/>
      <c r="M90" s="145"/>
      <c r="N90" s="145"/>
      <c r="O90" s="160">
        <v>174</v>
      </c>
      <c r="P90" s="161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5" customHeight="1">
      <c r="A91" s="98" t="s">
        <v>39</v>
      </c>
      <c r="B91" s="13" t="s">
        <v>27</v>
      </c>
      <c r="C91" s="29" t="s">
        <v>213</v>
      </c>
      <c r="D91" s="22">
        <f>E91+F91</f>
        <v>36</v>
      </c>
      <c r="E91" s="9"/>
      <c r="F91" s="23">
        <f t="shared" si="16"/>
        <v>36</v>
      </c>
      <c r="G91" s="10"/>
      <c r="H91" s="9"/>
      <c r="I91" s="11"/>
      <c r="J91" s="11"/>
      <c r="K91" s="11"/>
      <c r="L91" s="106"/>
      <c r="M91" s="106"/>
      <c r="N91" s="136"/>
      <c r="O91" s="156">
        <v>36</v>
      </c>
      <c r="P91" s="157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5" customHeight="1" thickBot="1">
      <c r="A92" s="99" t="s">
        <v>40</v>
      </c>
      <c r="B92" s="19" t="s">
        <v>28</v>
      </c>
      <c r="C92" s="29" t="s">
        <v>213</v>
      </c>
      <c r="D92" s="22">
        <f>E92+F92</f>
        <v>36</v>
      </c>
      <c r="E92" s="30"/>
      <c r="F92" s="85">
        <f t="shared" si="16"/>
        <v>36</v>
      </c>
      <c r="G92" s="30"/>
      <c r="H92" s="30"/>
      <c r="I92" s="148"/>
      <c r="J92" s="148"/>
      <c r="K92" s="148"/>
      <c r="L92" s="149"/>
      <c r="M92" s="149"/>
      <c r="N92" s="149"/>
      <c r="O92" s="158">
        <v>36</v>
      </c>
      <c r="P92" s="159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8.75" customHeight="1" thickBot="1">
      <c r="A93" s="24" t="s">
        <v>41</v>
      </c>
      <c r="B93" s="25" t="s">
        <v>104</v>
      </c>
      <c r="C93" s="26" t="s">
        <v>185</v>
      </c>
      <c r="D93" s="27">
        <f aca="true" t="shared" si="20" ref="D93:P93">D94+D96</f>
        <v>198</v>
      </c>
      <c r="E93" s="27">
        <f t="shared" si="20"/>
        <v>42</v>
      </c>
      <c r="F93" s="31">
        <f>F94+F95+F96</f>
        <v>156</v>
      </c>
      <c r="G93" s="27">
        <f t="shared" si="20"/>
        <v>50</v>
      </c>
      <c r="H93" s="27">
        <f t="shared" si="20"/>
        <v>0</v>
      </c>
      <c r="I93" s="81">
        <f t="shared" si="20"/>
        <v>0</v>
      </c>
      <c r="J93" s="81">
        <f t="shared" si="20"/>
        <v>0</v>
      </c>
      <c r="K93" s="81">
        <f t="shared" si="20"/>
        <v>0</v>
      </c>
      <c r="L93" s="81">
        <f t="shared" si="20"/>
        <v>0</v>
      </c>
      <c r="M93" s="81">
        <f t="shared" si="20"/>
        <v>0</v>
      </c>
      <c r="N93" s="81">
        <f t="shared" si="20"/>
        <v>0</v>
      </c>
      <c r="O93" s="81">
        <f>O94+O95+O96</f>
        <v>0</v>
      </c>
      <c r="P93" s="152">
        <f t="shared" si="20"/>
        <v>156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5" customHeight="1">
      <c r="A94" s="97" t="s">
        <v>207</v>
      </c>
      <c r="B94" s="20" t="s">
        <v>105</v>
      </c>
      <c r="C94" s="21" t="s">
        <v>186</v>
      </c>
      <c r="D94" s="22">
        <f>E94+F94</f>
        <v>126</v>
      </c>
      <c r="E94" s="22">
        <v>42</v>
      </c>
      <c r="F94" s="23">
        <f t="shared" si="16"/>
        <v>84</v>
      </c>
      <c r="G94" s="22">
        <v>50</v>
      </c>
      <c r="H94" s="22"/>
      <c r="I94" s="23"/>
      <c r="J94" s="23"/>
      <c r="K94" s="23"/>
      <c r="L94" s="145"/>
      <c r="M94" s="145"/>
      <c r="N94" s="145"/>
      <c r="O94" s="160"/>
      <c r="P94" s="161">
        <v>84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5" customHeight="1">
      <c r="A95" s="100" t="s">
        <v>208</v>
      </c>
      <c r="B95" s="33" t="s">
        <v>27</v>
      </c>
      <c r="C95" s="34"/>
      <c r="D95" s="22"/>
      <c r="E95" s="35"/>
      <c r="F95" s="23"/>
      <c r="G95" s="35"/>
      <c r="H95" s="35"/>
      <c r="I95" s="85"/>
      <c r="J95" s="85"/>
      <c r="K95" s="85"/>
      <c r="L95" s="162"/>
      <c r="M95" s="162"/>
      <c r="N95" s="162"/>
      <c r="O95" s="163"/>
      <c r="P95" s="164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29.25" customHeight="1" thickBot="1">
      <c r="A96" s="99" t="s">
        <v>42</v>
      </c>
      <c r="B96" s="19" t="s">
        <v>28</v>
      </c>
      <c r="C96" s="29" t="s">
        <v>199</v>
      </c>
      <c r="D96" s="22">
        <f>E96+F96</f>
        <v>72</v>
      </c>
      <c r="E96" s="28"/>
      <c r="F96" s="85">
        <f t="shared" si="16"/>
        <v>72</v>
      </c>
      <c r="G96" s="30"/>
      <c r="H96" s="28"/>
      <c r="I96" s="91"/>
      <c r="J96" s="91"/>
      <c r="K96" s="91"/>
      <c r="L96" s="109"/>
      <c r="M96" s="109"/>
      <c r="N96" s="149"/>
      <c r="O96" s="150"/>
      <c r="P96" s="151">
        <v>72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5" customHeight="1" thickBot="1">
      <c r="A97" s="24" t="s">
        <v>106</v>
      </c>
      <c r="B97" s="25" t="s">
        <v>141</v>
      </c>
      <c r="C97" s="89" t="s">
        <v>209</v>
      </c>
      <c r="D97" s="27">
        <f>D98+D99+D100+D101</f>
        <v>559</v>
      </c>
      <c r="E97" s="27">
        <f aca="true" t="shared" si="21" ref="E97:P97">E98+E99+E100+E101</f>
        <v>90</v>
      </c>
      <c r="F97" s="31">
        <f>F98+F99+F100+F101</f>
        <v>469</v>
      </c>
      <c r="G97" s="27">
        <f t="shared" si="21"/>
        <v>100</v>
      </c>
      <c r="H97" s="27">
        <f t="shared" si="21"/>
        <v>0</v>
      </c>
      <c r="I97" s="81">
        <f t="shared" si="21"/>
        <v>0</v>
      </c>
      <c r="J97" s="81">
        <f t="shared" si="21"/>
        <v>0</v>
      </c>
      <c r="K97" s="81">
        <f t="shared" si="21"/>
        <v>112</v>
      </c>
      <c r="L97" s="81">
        <f t="shared" si="21"/>
        <v>357</v>
      </c>
      <c r="M97" s="81">
        <f t="shared" si="21"/>
        <v>0</v>
      </c>
      <c r="N97" s="81">
        <f t="shared" si="21"/>
        <v>0</v>
      </c>
      <c r="O97" s="81">
        <f>O98+O99+O100+O101</f>
        <v>0</v>
      </c>
      <c r="P97" s="152">
        <f t="shared" si="21"/>
        <v>0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5" customHeight="1">
      <c r="A98" s="97" t="s">
        <v>113</v>
      </c>
      <c r="B98" s="20" t="s">
        <v>129</v>
      </c>
      <c r="C98" s="21" t="s">
        <v>200</v>
      </c>
      <c r="D98" s="22">
        <f>E98+F98</f>
        <v>135</v>
      </c>
      <c r="E98" s="22">
        <v>45</v>
      </c>
      <c r="F98" s="23">
        <f t="shared" si="16"/>
        <v>90</v>
      </c>
      <c r="G98" s="22">
        <v>50</v>
      </c>
      <c r="H98" s="22"/>
      <c r="I98" s="23"/>
      <c r="J98" s="23"/>
      <c r="K98" s="23">
        <v>48</v>
      </c>
      <c r="L98" s="145">
        <v>42</v>
      </c>
      <c r="M98" s="145"/>
      <c r="N98" s="145"/>
      <c r="O98" s="146"/>
      <c r="P98" s="147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5" customHeight="1">
      <c r="A99" s="98" t="s">
        <v>130</v>
      </c>
      <c r="B99" s="13" t="s">
        <v>131</v>
      </c>
      <c r="C99" s="21" t="s">
        <v>200</v>
      </c>
      <c r="D99" s="22">
        <f>E99+F99</f>
        <v>136</v>
      </c>
      <c r="E99" s="10">
        <v>45</v>
      </c>
      <c r="F99" s="23">
        <f t="shared" si="16"/>
        <v>91</v>
      </c>
      <c r="G99" s="10">
        <v>50</v>
      </c>
      <c r="H99" s="10"/>
      <c r="I99" s="51"/>
      <c r="J99" s="51"/>
      <c r="K99" s="51">
        <v>64</v>
      </c>
      <c r="L99" s="136">
        <v>27</v>
      </c>
      <c r="M99" s="136"/>
      <c r="N99" s="136"/>
      <c r="O99" s="125"/>
      <c r="P99" s="126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5" customHeight="1">
      <c r="A100" s="98" t="s">
        <v>107</v>
      </c>
      <c r="B100" s="13" t="s">
        <v>27</v>
      </c>
      <c r="C100" s="14" t="s">
        <v>201</v>
      </c>
      <c r="D100" s="22">
        <f>E100+F100</f>
        <v>288</v>
      </c>
      <c r="E100" s="9"/>
      <c r="F100" s="23">
        <f t="shared" si="16"/>
        <v>288</v>
      </c>
      <c r="G100" s="10"/>
      <c r="H100" s="9"/>
      <c r="I100" s="11"/>
      <c r="J100" s="11"/>
      <c r="K100" s="51"/>
      <c r="L100" s="136">
        <v>288</v>
      </c>
      <c r="M100" s="136"/>
      <c r="N100" s="136"/>
      <c r="O100" s="125"/>
      <c r="P100" s="126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5" customHeight="1" thickBot="1">
      <c r="A101" s="99" t="s">
        <v>108</v>
      </c>
      <c r="B101" s="19" t="s">
        <v>28</v>
      </c>
      <c r="C101" s="29"/>
      <c r="D101" s="22">
        <f>E101+F101</f>
        <v>0</v>
      </c>
      <c r="E101" s="28"/>
      <c r="F101" s="85"/>
      <c r="G101" s="30"/>
      <c r="H101" s="28"/>
      <c r="I101" s="91"/>
      <c r="J101" s="91"/>
      <c r="K101" s="91"/>
      <c r="L101" s="149"/>
      <c r="M101" s="149"/>
      <c r="N101" s="149"/>
      <c r="O101" s="150"/>
      <c r="P101" s="151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5" customHeight="1" thickBot="1">
      <c r="A102" s="90" t="s">
        <v>178</v>
      </c>
      <c r="B102" s="72" t="s">
        <v>170</v>
      </c>
      <c r="C102" s="89" t="s">
        <v>209</v>
      </c>
      <c r="D102" s="73">
        <f>D103+D104+D105+D106</f>
        <v>180</v>
      </c>
      <c r="E102" s="73">
        <f aca="true" t="shared" si="22" ref="E102:N102">E103+E104+E105+E106</f>
        <v>36</v>
      </c>
      <c r="F102" s="31">
        <f>F103+F104+F105+F106</f>
        <v>144</v>
      </c>
      <c r="G102" s="73">
        <f t="shared" si="22"/>
        <v>20</v>
      </c>
      <c r="H102" s="73">
        <f t="shared" si="22"/>
        <v>0</v>
      </c>
      <c r="I102" s="73">
        <f t="shared" si="22"/>
        <v>0</v>
      </c>
      <c r="J102" s="73">
        <f t="shared" si="22"/>
        <v>0</v>
      </c>
      <c r="K102" s="73">
        <f t="shared" si="22"/>
        <v>0</v>
      </c>
      <c r="L102" s="73">
        <f t="shared" si="22"/>
        <v>0</v>
      </c>
      <c r="M102" s="73">
        <f t="shared" si="22"/>
        <v>0</v>
      </c>
      <c r="N102" s="73">
        <f t="shared" si="22"/>
        <v>0</v>
      </c>
      <c r="O102" s="73">
        <f>O103+O104+O105+O106</f>
        <v>0</v>
      </c>
      <c r="P102" s="140">
        <f>P103+P104+P105+P106</f>
        <v>144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5" customHeight="1">
      <c r="A103" s="74" t="s">
        <v>179</v>
      </c>
      <c r="B103" s="75" t="s">
        <v>171</v>
      </c>
      <c r="C103" s="76" t="s">
        <v>220</v>
      </c>
      <c r="D103" s="59">
        <f>E103+F103</f>
        <v>54</v>
      </c>
      <c r="E103" s="59">
        <v>18</v>
      </c>
      <c r="F103" s="23">
        <f t="shared" si="16"/>
        <v>36</v>
      </c>
      <c r="G103" s="59">
        <v>10</v>
      </c>
      <c r="H103" s="59"/>
      <c r="I103" s="59"/>
      <c r="J103" s="59"/>
      <c r="K103" s="59"/>
      <c r="L103" s="59"/>
      <c r="M103" s="59"/>
      <c r="N103" s="59"/>
      <c r="O103" s="165"/>
      <c r="P103" s="166">
        <v>36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5" customHeight="1">
      <c r="A104" s="77" t="s">
        <v>180</v>
      </c>
      <c r="B104" s="78" t="s">
        <v>172</v>
      </c>
      <c r="C104" s="76" t="s">
        <v>220</v>
      </c>
      <c r="D104" s="59">
        <f>E104+F104</f>
        <v>54</v>
      </c>
      <c r="E104" s="59">
        <v>18</v>
      </c>
      <c r="F104" s="23">
        <f t="shared" si="16"/>
        <v>36</v>
      </c>
      <c r="G104" s="59">
        <v>10</v>
      </c>
      <c r="H104" s="59"/>
      <c r="I104" s="59"/>
      <c r="J104" s="59"/>
      <c r="K104" s="59"/>
      <c r="L104" s="59"/>
      <c r="M104" s="59"/>
      <c r="N104" s="59"/>
      <c r="O104" s="165"/>
      <c r="P104" s="166">
        <v>36</v>
      </c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" customHeight="1">
      <c r="A105" s="77" t="s">
        <v>181</v>
      </c>
      <c r="B105" s="79" t="s">
        <v>27</v>
      </c>
      <c r="C105" s="59" t="s">
        <v>199</v>
      </c>
      <c r="D105" s="59">
        <f>E105+F105</f>
        <v>72</v>
      </c>
      <c r="E105" s="61"/>
      <c r="F105" s="23">
        <f t="shared" si="16"/>
        <v>72</v>
      </c>
      <c r="G105" s="61"/>
      <c r="H105" s="61"/>
      <c r="I105" s="61"/>
      <c r="J105" s="61"/>
      <c r="K105" s="61"/>
      <c r="L105" s="61"/>
      <c r="M105" s="61"/>
      <c r="N105" s="61"/>
      <c r="O105" s="134"/>
      <c r="P105" s="135">
        <v>72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6.5" customHeight="1" thickBot="1">
      <c r="A106" s="82" t="s">
        <v>182</v>
      </c>
      <c r="B106" s="83" t="s">
        <v>28</v>
      </c>
      <c r="C106" s="84"/>
      <c r="D106" s="59"/>
      <c r="E106" s="71"/>
      <c r="F106" s="85"/>
      <c r="G106" s="71"/>
      <c r="H106" s="71"/>
      <c r="I106" s="71"/>
      <c r="J106" s="71"/>
      <c r="K106" s="71"/>
      <c r="L106" s="71"/>
      <c r="M106" s="71"/>
      <c r="N106" s="71"/>
      <c r="O106" s="131"/>
      <c r="P106" s="139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" customHeight="1" thickBot="1">
      <c r="A107" s="24"/>
      <c r="B107" s="88" t="s">
        <v>50</v>
      </c>
      <c r="C107" s="26" t="s">
        <v>243</v>
      </c>
      <c r="D107" s="27">
        <f>D32+D52+D57+D61</f>
        <v>7452</v>
      </c>
      <c r="E107" s="27">
        <f>E32+E52+E57+E61</f>
        <v>2124</v>
      </c>
      <c r="F107" s="81">
        <f>F32+F52+F57+F61</f>
        <v>5328</v>
      </c>
      <c r="G107" s="27">
        <f>G32+G52+G57+G62+G72</f>
        <v>2071</v>
      </c>
      <c r="H107" s="27">
        <f>H81+H85</f>
        <v>40</v>
      </c>
      <c r="I107" s="81">
        <f>I32</f>
        <v>612</v>
      </c>
      <c r="J107" s="81">
        <f>J32</f>
        <v>792</v>
      </c>
      <c r="K107" s="81">
        <f>K52+K57+K61</f>
        <v>576</v>
      </c>
      <c r="L107" s="167">
        <f>L52+L57+L61</f>
        <v>828</v>
      </c>
      <c r="M107" s="167">
        <f>M52+M61</f>
        <v>576</v>
      </c>
      <c r="N107" s="167">
        <f>N32+N52+N57+N61</f>
        <v>864</v>
      </c>
      <c r="O107" s="167">
        <f>O52+O61</f>
        <v>612</v>
      </c>
      <c r="P107" s="152">
        <f>P32+P52+P57+P61</f>
        <v>468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5" customHeight="1">
      <c r="A108" s="101" t="s">
        <v>109</v>
      </c>
      <c r="B108" s="86" t="s">
        <v>110</v>
      </c>
      <c r="C108" s="87"/>
      <c r="D108" s="37"/>
      <c r="E108" s="37"/>
      <c r="F108" s="36"/>
      <c r="G108" s="37"/>
      <c r="H108" s="37"/>
      <c r="I108" s="36"/>
      <c r="J108" s="36"/>
      <c r="K108" s="36"/>
      <c r="L108" s="168"/>
      <c r="M108" s="168"/>
      <c r="N108" s="168"/>
      <c r="O108" s="146"/>
      <c r="P108" s="169" t="s">
        <v>135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5" customHeight="1">
      <c r="A109" s="102" t="s">
        <v>63</v>
      </c>
      <c r="B109" s="12" t="s">
        <v>126</v>
      </c>
      <c r="C109" s="14"/>
      <c r="D109" s="16"/>
      <c r="E109" s="16"/>
      <c r="F109" s="17"/>
      <c r="G109" s="16"/>
      <c r="H109" s="16"/>
      <c r="I109" s="17"/>
      <c r="J109" s="17"/>
      <c r="K109" s="51"/>
      <c r="L109" s="136"/>
      <c r="M109" s="136"/>
      <c r="N109" s="106"/>
      <c r="O109" s="125"/>
      <c r="P109" s="170" t="s">
        <v>136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5" customHeight="1">
      <c r="A110" s="98" t="s">
        <v>202</v>
      </c>
      <c r="B110" s="80" t="s">
        <v>204</v>
      </c>
      <c r="C110" s="15"/>
      <c r="D110" s="9"/>
      <c r="E110" s="9"/>
      <c r="F110" s="11"/>
      <c r="G110" s="9"/>
      <c r="H110" s="9"/>
      <c r="I110" s="11"/>
      <c r="J110" s="11"/>
      <c r="K110" s="11"/>
      <c r="L110" s="106"/>
      <c r="M110" s="106"/>
      <c r="N110" s="106"/>
      <c r="O110" s="125"/>
      <c r="P110" s="103" t="s">
        <v>135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s="4" customFormat="1" ht="21" customHeight="1" thickBot="1">
      <c r="A111" s="180" t="s">
        <v>203</v>
      </c>
      <c r="B111" s="181" t="s">
        <v>205</v>
      </c>
      <c r="C111" s="182"/>
      <c r="D111" s="182"/>
      <c r="E111" s="182"/>
      <c r="F111" s="182"/>
      <c r="G111" s="182"/>
      <c r="H111" s="182"/>
      <c r="I111" s="183"/>
      <c r="J111" s="183"/>
      <c r="K111" s="183"/>
      <c r="L111" s="183"/>
      <c r="M111" s="183"/>
      <c r="N111" s="183"/>
      <c r="O111" s="183"/>
      <c r="P111" s="184" t="s">
        <v>206</v>
      </c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1:29" s="4" customFormat="1" ht="18.75" customHeight="1" thickBot="1">
      <c r="A112" s="330" t="s">
        <v>223</v>
      </c>
      <c r="B112" s="331"/>
      <c r="C112" s="331"/>
      <c r="D112" s="331"/>
      <c r="E112" s="332"/>
      <c r="F112" s="339" t="s">
        <v>50</v>
      </c>
      <c r="G112" s="340"/>
      <c r="H112" s="185" t="s">
        <v>59</v>
      </c>
      <c r="I112" s="94">
        <f>I32</f>
        <v>612</v>
      </c>
      <c r="J112" s="94">
        <f>J32</f>
        <v>792</v>
      </c>
      <c r="K112" s="94">
        <f>K32+K52+K57+K62+K74+K78+K82+K86+K90+K94+K98+K99+K103+K104</f>
        <v>576</v>
      </c>
      <c r="L112" s="94">
        <f>L32+L52+L57+L62+L74+L78+L82+L86+L90+L94+L98+L99+L103+L104</f>
        <v>540</v>
      </c>
      <c r="M112" s="94">
        <f>M32+M52+M57+M62+M74+M78+M82+M86+M90+M94+M98+M99+M103+M104</f>
        <v>576</v>
      </c>
      <c r="N112" s="94">
        <f>N55+N56+N71+N74+N78+N82+N86</f>
        <v>468</v>
      </c>
      <c r="O112" s="94">
        <f>O52+O57+O62+O74+O78+O82+O86+O90+O94+O98+O99+O103+O104</f>
        <v>432</v>
      </c>
      <c r="P112" s="186">
        <f>P52+P57+P62+P74+P78+P82+P86+P90+P94+P98+P99+P103+P104</f>
        <v>252</v>
      </c>
      <c r="Q112" s="18"/>
      <c r="R112" s="227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</row>
    <row r="113" spans="1:29" s="4" customFormat="1" ht="20.25" customHeight="1" thickBot="1">
      <c r="A113" s="333"/>
      <c r="B113" s="334"/>
      <c r="C113" s="334"/>
      <c r="D113" s="334"/>
      <c r="E113" s="335"/>
      <c r="F113" s="341"/>
      <c r="G113" s="342"/>
      <c r="H113" s="104" t="s">
        <v>60</v>
      </c>
      <c r="I113" s="94"/>
      <c r="J113" s="94"/>
      <c r="K113" s="94"/>
      <c r="L113" s="94">
        <f>L75+L79+L83+L87+L91+L95+L100+L105</f>
        <v>288</v>
      </c>
      <c r="M113" s="94">
        <f>M75+M79+M83+M87+M91+M95+M100+M105</f>
        <v>0</v>
      </c>
      <c r="N113" s="94">
        <f>N75+N79+N83+N87+N91+N95+N100+N105</f>
        <v>216</v>
      </c>
      <c r="O113" s="94">
        <f>O75+O79+O83+O87+O91+O95+O100+O105</f>
        <v>36</v>
      </c>
      <c r="P113" s="94">
        <f>P75+P79+P83+P87+P91+P95+P100+P105</f>
        <v>72</v>
      </c>
      <c r="Q113" s="18"/>
      <c r="R113" s="227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</row>
    <row r="114" spans="1:29" s="4" customFormat="1" ht="30.75" customHeight="1" thickBot="1">
      <c r="A114" s="333"/>
      <c r="B114" s="334"/>
      <c r="C114" s="334"/>
      <c r="D114" s="334"/>
      <c r="E114" s="335"/>
      <c r="F114" s="341"/>
      <c r="G114" s="342"/>
      <c r="H114" s="104" t="s">
        <v>111</v>
      </c>
      <c r="I114" s="94">
        <f>I76+I80+I84+I88+I92+I96+I101+I106</f>
        <v>0</v>
      </c>
      <c r="J114" s="94">
        <f aca="true" t="shared" si="23" ref="J114:P114">J76+J80+J84+J88+J92+J96+J101+J106</f>
        <v>0</v>
      </c>
      <c r="K114" s="94">
        <f t="shared" si="23"/>
        <v>0</v>
      </c>
      <c r="L114" s="94">
        <f t="shared" si="23"/>
        <v>0</v>
      </c>
      <c r="M114" s="94">
        <f t="shared" si="23"/>
        <v>0</v>
      </c>
      <c r="N114" s="94">
        <f t="shared" si="23"/>
        <v>180</v>
      </c>
      <c r="O114" s="94">
        <f t="shared" si="23"/>
        <v>144</v>
      </c>
      <c r="P114" s="94">
        <f t="shared" si="23"/>
        <v>144</v>
      </c>
      <c r="Q114" s="18"/>
      <c r="R114" s="227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</row>
    <row r="115" spans="1:29" s="4" customFormat="1" ht="29.25" customHeight="1">
      <c r="A115" s="333"/>
      <c r="B115" s="334"/>
      <c r="C115" s="334"/>
      <c r="D115" s="334"/>
      <c r="E115" s="335"/>
      <c r="F115" s="341"/>
      <c r="G115" s="342"/>
      <c r="H115" s="104" t="s">
        <v>112</v>
      </c>
      <c r="I115" s="94">
        <f>I108</f>
        <v>0</v>
      </c>
      <c r="J115" s="94">
        <f aca="true" t="shared" si="24" ref="J115:O115">J108</f>
        <v>0</v>
      </c>
      <c r="K115" s="94">
        <f t="shared" si="24"/>
        <v>0</v>
      </c>
      <c r="L115" s="94">
        <f t="shared" si="24"/>
        <v>0</v>
      </c>
      <c r="M115" s="94">
        <f t="shared" si="24"/>
        <v>0</v>
      </c>
      <c r="N115" s="94">
        <f t="shared" si="24"/>
        <v>0</v>
      </c>
      <c r="O115" s="94">
        <f t="shared" si="24"/>
        <v>0</v>
      </c>
      <c r="P115" s="94">
        <v>144</v>
      </c>
      <c r="Q115" s="18"/>
      <c r="R115" s="227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1:29" s="4" customFormat="1" ht="36" customHeight="1">
      <c r="A116" s="333"/>
      <c r="B116" s="334"/>
      <c r="C116" s="334"/>
      <c r="D116" s="334"/>
      <c r="E116" s="335"/>
      <c r="F116" s="341"/>
      <c r="G116" s="342"/>
      <c r="H116" s="104" t="s">
        <v>137</v>
      </c>
      <c r="I116" s="11">
        <v>0</v>
      </c>
      <c r="J116" s="11">
        <v>3</v>
      </c>
      <c r="K116" s="11">
        <v>2</v>
      </c>
      <c r="L116" s="106">
        <v>4</v>
      </c>
      <c r="M116" s="106">
        <v>3</v>
      </c>
      <c r="N116" s="106">
        <v>3</v>
      </c>
      <c r="O116" s="106">
        <v>2</v>
      </c>
      <c r="P116" s="108">
        <v>5</v>
      </c>
      <c r="Q116" s="18"/>
      <c r="R116" s="227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</row>
    <row r="117" spans="1:29" s="4" customFormat="1" ht="15.75" customHeight="1">
      <c r="A117" s="333"/>
      <c r="B117" s="334"/>
      <c r="C117" s="334"/>
      <c r="D117" s="334"/>
      <c r="E117" s="335"/>
      <c r="F117" s="341"/>
      <c r="G117" s="342"/>
      <c r="H117" s="104" t="s">
        <v>61</v>
      </c>
      <c r="I117" s="11">
        <v>3</v>
      </c>
      <c r="J117" s="11">
        <v>6</v>
      </c>
      <c r="K117" s="11">
        <v>3</v>
      </c>
      <c r="L117" s="106">
        <v>7</v>
      </c>
      <c r="M117" s="106">
        <v>1</v>
      </c>
      <c r="N117" s="106">
        <v>9</v>
      </c>
      <c r="O117" s="106">
        <v>3</v>
      </c>
      <c r="P117" s="108">
        <v>7</v>
      </c>
      <c r="Q117" s="18"/>
      <c r="R117" s="227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</row>
    <row r="118" spans="1:18" ht="15" thickBot="1">
      <c r="A118" s="336"/>
      <c r="B118" s="337"/>
      <c r="C118" s="337"/>
      <c r="D118" s="337"/>
      <c r="E118" s="338"/>
      <c r="F118" s="343"/>
      <c r="G118" s="344"/>
      <c r="H118" s="105" t="s">
        <v>62</v>
      </c>
      <c r="I118" s="171">
        <v>2</v>
      </c>
      <c r="J118" s="171">
        <v>0</v>
      </c>
      <c r="K118" s="171">
        <v>0</v>
      </c>
      <c r="L118" s="107">
        <v>2</v>
      </c>
      <c r="M118" s="107">
        <v>1</v>
      </c>
      <c r="N118" s="107">
        <v>0</v>
      </c>
      <c r="O118" s="107">
        <v>2</v>
      </c>
      <c r="P118" s="172">
        <v>0</v>
      </c>
      <c r="Q118" s="18"/>
      <c r="R118" s="228"/>
    </row>
    <row r="119" spans="1:18" ht="15.75">
      <c r="A119" s="2"/>
      <c r="B119" s="2"/>
      <c r="C119" s="2"/>
      <c r="D119" s="2"/>
      <c r="E119" s="2"/>
      <c r="F119" s="7"/>
      <c r="G119" s="2"/>
      <c r="H119" s="2"/>
      <c r="I119" s="7"/>
      <c r="R119" s="228"/>
    </row>
    <row r="120" spans="1:18" ht="15.75" customHeight="1">
      <c r="A120" s="2"/>
      <c r="B120" s="2"/>
      <c r="C120" s="2"/>
      <c r="D120" s="2"/>
      <c r="E120" s="2"/>
      <c r="F120" s="7"/>
      <c r="G120" s="2"/>
      <c r="H120" s="187"/>
      <c r="I120" s="356"/>
      <c r="J120" s="356"/>
      <c r="K120" s="356"/>
      <c r="L120" s="355"/>
      <c r="M120" s="355"/>
      <c r="N120" s="355"/>
      <c r="O120" s="355"/>
      <c r="P120" s="356"/>
      <c r="Q120" s="188"/>
      <c r="R120" s="229"/>
    </row>
    <row r="121" spans="1:18" ht="15.75">
      <c r="A121" s="2"/>
      <c r="B121" s="2"/>
      <c r="C121" s="2"/>
      <c r="D121" s="2"/>
      <c r="E121" s="2"/>
      <c r="F121" s="7"/>
      <c r="G121" s="2"/>
      <c r="H121" s="187"/>
      <c r="I121" s="356"/>
      <c r="J121" s="356"/>
      <c r="K121" s="356"/>
      <c r="L121" s="355"/>
      <c r="M121" s="355"/>
      <c r="N121" s="355"/>
      <c r="O121" s="355"/>
      <c r="P121" s="356"/>
      <c r="Q121" s="188"/>
      <c r="R121" s="188"/>
    </row>
    <row r="122" spans="1:18" ht="15.75">
      <c r="A122" s="1"/>
      <c r="B122" s="1"/>
      <c r="C122" s="1"/>
      <c r="D122" s="1"/>
      <c r="E122" s="1"/>
      <c r="F122" s="6"/>
      <c r="G122" s="1"/>
      <c r="H122" s="189"/>
      <c r="I122" s="356"/>
      <c r="J122" s="356"/>
      <c r="K122" s="356"/>
      <c r="L122" s="355"/>
      <c r="M122" s="355"/>
      <c r="N122" s="355"/>
      <c r="O122" s="355"/>
      <c r="P122" s="356"/>
      <c r="Q122" s="188"/>
      <c r="R122" s="188"/>
    </row>
    <row r="123" spans="1:9" ht="15.75">
      <c r="A123" s="1"/>
      <c r="B123" s="1"/>
      <c r="C123" s="1"/>
      <c r="D123" s="1"/>
      <c r="E123" s="1"/>
      <c r="F123" s="6"/>
      <c r="G123" s="1"/>
      <c r="H123" s="1"/>
      <c r="I123" s="6"/>
    </row>
    <row r="124" spans="1:9" ht="15.75">
      <c r="A124" s="1"/>
      <c r="B124" s="1"/>
      <c r="C124" s="1"/>
      <c r="D124" s="1"/>
      <c r="E124" s="1"/>
      <c r="F124" s="6"/>
      <c r="G124" s="1"/>
      <c r="H124" s="1"/>
      <c r="I124" s="6"/>
    </row>
    <row r="125" spans="1:9" ht="15.75">
      <c r="A125" s="1"/>
      <c r="B125" s="1"/>
      <c r="C125" s="1"/>
      <c r="D125" s="1"/>
      <c r="E125" s="1"/>
      <c r="F125" s="6"/>
      <c r="G125" s="1"/>
      <c r="H125" s="1"/>
      <c r="I125" s="6"/>
    </row>
    <row r="126" spans="1:9" ht="15.75">
      <c r="A126" s="1"/>
      <c r="B126" s="1"/>
      <c r="C126" s="1"/>
      <c r="D126" s="1"/>
      <c r="E126" s="1"/>
      <c r="F126" s="6"/>
      <c r="G126" s="1"/>
      <c r="H126" s="1"/>
      <c r="I126" s="6"/>
    </row>
    <row r="127" spans="1:9" ht="15.75">
      <c r="A127" s="1"/>
      <c r="B127" s="1"/>
      <c r="C127" s="3"/>
      <c r="D127" s="1"/>
      <c r="E127" s="1"/>
      <c r="F127" s="6"/>
      <c r="G127" s="1"/>
      <c r="H127" s="1"/>
      <c r="I127" s="6"/>
    </row>
    <row r="128" spans="1:9" ht="15.75">
      <c r="A128" s="1"/>
      <c r="B128" s="1"/>
      <c r="C128" s="1"/>
      <c r="D128" s="1"/>
      <c r="E128" s="1"/>
      <c r="F128" s="6"/>
      <c r="G128" s="1"/>
      <c r="H128" s="1"/>
      <c r="I128" s="6"/>
    </row>
    <row r="129" spans="1:9" ht="15.75">
      <c r="A129" s="1"/>
      <c r="B129" s="1"/>
      <c r="C129" s="1"/>
      <c r="D129" s="1"/>
      <c r="E129" s="1"/>
      <c r="F129" s="6"/>
      <c r="G129" s="1"/>
      <c r="H129" s="1"/>
      <c r="I129" s="6"/>
    </row>
    <row r="130" spans="1:9" ht="15.75">
      <c r="A130" s="1"/>
      <c r="B130" s="1"/>
      <c r="C130" s="1"/>
      <c r="D130" s="1"/>
      <c r="E130" s="1"/>
      <c r="F130" s="6"/>
      <c r="G130" s="1"/>
      <c r="H130" s="1"/>
      <c r="I130" s="6"/>
    </row>
    <row r="131" spans="1:9" ht="15.75">
      <c r="A131" s="1"/>
      <c r="B131" s="1"/>
      <c r="C131" s="1"/>
      <c r="D131" s="1"/>
      <c r="E131" s="1"/>
      <c r="F131" s="6"/>
      <c r="G131" s="1"/>
      <c r="H131" s="1"/>
      <c r="I131" s="6"/>
    </row>
    <row r="132" spans="1:9" ht="15.75">
      <c r="A132" s="1"/>
      <c r="B132" s="1"/>
      <c r="C132" s="1"/>
      <c r="D132" s="1"/>
      <c r="E132" s="1"/>
      <c r="F132" s="6"/>
      <c r="G132" s="1"/>
      <c r="H132" s="1"/>
      <c r="I132" s="6"/>
    </row>
    <row r="133" spans="1:9" ht="15.75">
      <c r="A133" s="1"/>
      <c r="B133" s="1"/>
      <c r="C133" s="1"/>
      <c r="D133" s="1"/>
      <c r="E133" s="1"/>
      <c r="F133" s="6"/>
      <c r="G133" s="1"/>
      <c r="H133" s="1"/>
      <c r="I133" s="6"/>
    </row>
    <row r="134" spans="1:9" ht="15.75">
      <c r="A134" s="1"/>
      <c r="B134" s="1"/>
      <c r="C134" s="1"/>
      <c r="D134" s="1"/>
      <c r="E134" s="1"/>
      <c r="F134" s="6"/>
      <c r="G134" s="1"/>
      <c r="H134" s="1"/>
      <c r="I134" s="6"/>
    </row>
    <row r="135" spans="1:9" ht="15.75">
      <c r="A135" s="1"/>
      <c r="B135" s="1"/>
      <c r="C135" s="1"/>
      <c r="D135" s="1"/>
      <c r="E135" s="1"/>
      <c r="F135" s="6"/>
      <c r="G135" s="1"/>
      <c r="H135" s="1"/>
      <c r="I135" s="6"/>
    </row>
    <row r="136" spans="1:9" ht="15.75">
      <c r="A136" s="1"/>
      <c r="B136" s="1"/>
      <c r="C136" s="1"/>
      <c r="D136" s="1"/>
      <c r="E136" s="1"/>
      <c r="F136" s="6"/>
      <c r="G136" s="1"/>
      <c r="H136" s="1"/>
      <c r="I136" s="6"/>
    </row>
    <row r="137" spans="1:9" ht="15.75">
      <c r="A137" s="1"/>
      <c r="B137" s="1"/>
      <c r="C137" s="1"/>
      <c r="D137" s="1"/>
      <c r="E137" s="1"/>
      <c r="F137" s="6"/>
      <c r="G137" s="1"/>
      <c r="H137" s="1"/>
      <c r="I137" s="6"/>
    </row>
    <row r="138" spans="1:9" ht="15.75">
      <c r="A138" s="1"/>
      <c r="B138" s="1"/>
      <c r="C138" s="1"/>
      <c r="D138" s="1"/>
      <c r="E138" s="1"/>
      <c r="F138" s="6"/>
      <c r="G138" s="1"/>
      <c r="H138" s="1"/>
      <c r="I138" s="6"/>
    </row>
    <row r="139" spans="1:9" ht="15.75">
      <c r="A139" s="1"/>
      <c r="B139" s="1"/>
      <c r="C139" s="1"/>
      <c r="D139" s="1"/>
      <c r="E139" s="1"/>
      <c r="F139" s="6"/>
      <c r="G139" s="1"/>
      <c r="H139" s="1"/>
      <c r="I139" s="6"/>
    </row>
    <row r="140" spans="1:9" ht="15.75">
      <c r="A140" s="1"/>
      <c r="B140" s="1"/>
      <c r="C140" s="1"/>
      <c r="D140" s="1"/>
      <c r="E140" s="1"/>
      <c r="F140" s="6"/>
      <c r="G140" s="1"/>
      <c r="H140" s="1"/>
      <c r="I140" s="6"/>
    </row>
    <row r="141" spans="1:9" ht="15.75">
      <c r="A141" s="1"/>
      <c r="B141" s="1"/>
      <c r="C141" s="1"/>
      <c r="D141" s="1"/>
      <c r="E141" s="1"/>
      <c r="F141" s="6"/>
      <c r="G141" s="1"/>
      <c r="H141" s="1"/>
      <c r="I141" s="6"/>
    </row>
    <row r="142" spans="1:9" ht="15.75">
      <c r="A142" s="1"/>
      <c r="B142" s="1"/>
      <c r="C142" s="1"/>
      <c r="D142" s="1"/>
      <c r="E142" s="1"/>
      <c r="F142" s="6"/>
      <c r="G142" s="1"/>
      <c r="H142" s="1"/>
      <c r="I142" s="6"/>
    </row>
    <row r="143" spans="1:9" ht="15.75">
      <c r="A143" s="1"/>
      <c r="B143" s="1"/>
      <c r="C143" s="1"/>
      <c r="D143" s="1"/>
      <c r="E143" s="1"/>
      <c r="F143" s="6"/>
      <c r="G143" s="1"/>
      <c r="H143" s="1"/>
      <c r="I143" s="6"/>
    </row>
    <row r="144" spans="1:9" ht="15.75">
      <c r="A144" s="1"/>
      <c r="B144" s="1"/>
      <c r="C144" s="1"/>
      <c r="D144" s="1"/>
      <c r="E144" s="1"/>
      <c r="F144" s="6"/>
      <c r="G144" s="1"/>
      <c r="H144" s="1"/>
      <c r="I144" s="6"/>
    </row>
    <row r="145" spans="1:9" ht="15.75">
      <c r="A145" s="1"/>
      <c r="B145" s="1"/>
      <c r="C145" s="1"/>
      <c r="D145" s="1"/>
      <c r="E145" s="1"/>
      <c r="F145" s="6"/>
      <c r="G145" s="1"/>
      <c r="H145" s="1"/>
      <c r="I145" s="6"/>
    </row>
    <row r="146" spans="1:9" ht="15.75">
      <c r="A146" s="1"/>
      <c r="B146" s="1"/>
      <c r="C146" s="1"/>
      <c r="D146" s="1"/>
      <c r="E146" s="1"/>
      <c r="F146" s="6"/>
      <c r="G146" s="1"/>
      <c r="H146" s="1"/>
      <c r="I146" s="6"/>
    </row>
    <row r="147" spans="1:9" ht="15.75">
      <c r="A147" s="1"/>
      <c r="B147" s="1"/>
      <c r="C147" s="1"/>
      <c r="D147" s="1"/>
      <c r="E147" s="1"/>
      <c r="F147" s="6"/>
      <c r="G147" s="1"/>
      <c r="H147" s="1"/>
      <c r="I147" s="6"/>
    </row>
    <row r="148" spans="1:9" ht="15.75">
      <c r="A148" s="1"/>
      <c r="B148" s="1"/>
      <c r="C148" s="1"/>
      <c r="D148" s="1"/>
      <c r="E148" s="1"/>
      <c r="F148" s="6"/>
      <c r="G148" s="1"/>
      <c r="H148" s="1"/>
      <c r="I148" s="6"/>
    </row>
    <row r="149" spans="1:9" ht="15.75">
      <c r="A149" s="1"/>
      <c r="B149" s="1"/>
      <c r="C149" s="1"/>
      <c r="D149" s="1"/>
      <c r="E149" s="1"/>
      <c r="F149" s="6"/>
      <c r="G149" s="1"/>
      <c r="H149" s="1"/>
      <c r="I149" s="6"/>
    </row>
    <row r="150" spans="1:9" ht="15.75">
      <c r="A150" s="1"/>
      <c r="B150" s="1"/>
      <c r="C150" s="1"/>
      <c r="D150" s="1"/>
      <c r="E150" s="1"/>
      <c r="F150" s="6"/>
      <c r="G150" s="1"/>
      <c r="H150" s="1"/>
      <c r="I150" s="6"/>
    </row>
    <row r="151" spans="1:9" ht="15.75">
      <c r="A151" s="1"/>
      <c r="B151" s="1"/>
      <c r="C151" s="1"/>
      <c r="D151" s="1"/>
      <c r="E151" s="1"/>
      <c r="F151" s="6"/>
      <c r="G151" s="1"/>
      <c r="H151" s="1"/>
      <c r="I151" s="6"/>
    </row>
    <row r="152" spans="1:9" ht="15.75">
      <c r="A152" s="1"/>
      <c r="B152" s="1"/>
      <c r="C152" s="1"/>
      <c r="D152" s="1"/>
      <c r="E152" s="1"/>
      <c r="F152" s="6"/>
      <c r="G152" s="1"/>
      <c r="H152" s="1"/>
      <c r="I152" s="6"/>
    </row>
    <row r="153" spans="1:9" ht="15.75">
      <c r="A153" s="1"/>
      <c r="B153" s="1"/>
      <c r="C153" s="1"/>
      <c r="D153" s="1"/>
      <c r="E153" s="1"/>
      <c r="F153" s="6"/>
      <c r="G153" s="1"/>
      <c r="H153" s="1"/>
      <c r="I153" s="6"/>
    </row>
    <row r="154" spans="1:9" ht="15.75">
      <c r="A154" s="1"/>
      <c r="B154" s="1"/>
      <c r="C154" s="1"/>
      <c r="D154" s="1"/>
      <c r="E154" s="1"/>
      <c r="F154" s="6"/>
      <c r="G154" s="1"/>
      <c r="H154" s="1"/>
      <c r="I154" s="6"/>
    </row>
    <row r="155" spans="1:9" ht="15.75">
      <c r="A155" s="1"/>
      <c r="B155" s="1"/>
      <c r="C155" s="1"/>
      <c r="D155" s="1"/>
      <c r="E155" s="1"/>
      <c r="F155" s="6"/>
      <c r="G155" s="1"/>
      <c r="H155" s="1"/>
      <c r="I155" s="6"/>
    </row>
    <row r="156" spans="1:9" ht="15.75">
      <c r="A156" s="1"/>
      <c r="B156" s="1"/>
      <c r="C156" s="1"/>
      <c r="D156" s="1"/>
      <c r="E156" s="1"/>
      <c r="F156" s="6"/>
      <c r="G156" s="1"/>
      <c r="H156" s="1"/>
      <c r="I156" s="6"/>
    </row>
    <row r="157" spans="1:9" ht="15.75">
      <c r="A157" s="1"/>
      <c r="B157" s="1"/>
      <c r="C157" s="1"/>
      <c r="D157" s="1"/>
      <c r="E157" s="1"/>
      <c r="F157" s="6"/>
      <c r="G157" s="1"/>
      <c r="H157" s="1"/>
      <c r="I157" s="6"/>
    </row>
    <row r="158" spans="1:9" ht="15.75">
      <c r="A158" s="1"/>
      <c r="B158" s="1"/>
      <c r="C158" s="1"/>
      <c r="D158" s="1"/>
      <c r="E158" s="1"/>
      <c r="F158" s="6"/>
      <c r="G158" s="1"/>
      <c r="H158" s="1"/>
      <c r="I158" s="6"/>
    </row>
    <row r="159" spans="1:9" ht="15.75">
      <c r="A159" s="1"/>
      <c r="B159" s="1"/>
      <c r="C159" s="1"/>
      <c r="D159" s="1"/>
      <c r="E159" s="1"/>
      <c r="F159" s="6"/>
      <c r="G159" s="1"/>
      <c r="H159" s="1"/>
      <c r="I159" s="6"/>
    </row>
    <row r="160" spans="1:9" ht="15.75">
      <c r="A160" s="1"/>
      <c r="B160" s="1"/>
      <c r="C160" s="1"/>
      <c r="D160" s="1"/>
      <c r="E160" s="1"/>
      <c r="F160" s="6"/>
      <c r="G160" s="1"/>
      <c r="H160" s="1"/>
      <c r="I160" s="6"/>
    </row>
    <row r="161" spans="1:9" ht="15.75">
      <c r="A161" s="1"/>
      <c r="B161" s="1"/>
      <c r="C161" s="1"/>
      <c r="D161" s="1"/>
      <c r="E161" s="1"/>
      <c r="F161" s="6"/>
      <c r="G161" s="1"/>
      <c r="H161" s="1"/>
      <c r="I161" s="6"/>
    </row>
    <row r="162" spans="1:9" ht="15.75">
      <c r="A162" s="1"/>
      <c r="B162" s="1"/>
      <c r="C162" s="1"/>
      <c r="D162" s="1"/>
      <c r="E162" s="1"/>
      <c r="F162" s="6"/>
      <c r="G162" s="1"/>
      <c r="H162" s="1"/>
      <c r="I162" s="6"/>
    </row>
    <row r="163" spans="1:9" ht="15.75">
      <c r="A163" s="1"/>
      <c r="B163" s="1"/>
      <c r="C163" s="1"/>
      <c r="D163" s="1"/>
      <c r="E163" s="1"/>
      <c r="F163" s="6"/>
      <c r="G163" s="1"/>
      <c r="H163" s="1"/>
      <c r="I163" s="6"/>
    </row>
    <row r="164" spans="1:9" ht="15.75">
      <c r="A164" s="1"/>
      <c r="B164" s="1"/>
      <c r="C164" s="1"/>
      <c r="D164" s="1"/>
      <c r="E164" s="1"/>
      <c r="F164" s="6"/>
      <c r="G164" s="1"/>
      <c r="H164" s="1"/>
      <c r="I164" s="6"/>
    </row>
    <row r="165" spans="1:9" ht="15.75">
      <c r="A165" s="1"/>
      <c r="B165" s="1"/>
      <c r="C165" s="1"/>
      <c r="D165" s="1"/>
      <c r="E165" s="1"/>
      <c r="F165" s="6"/>
      <c r="G165" s="1"/>
      <c r="H165" s="1"/>
      <c r="I165" s="6"/>
    </row>
    <row r="166" spans="1:9" ht="15.75">
      <c r="A166" s="1"/>
      <c r="B166" s="1"/>
      <c r="C166" s="1"/>
      <c r="D166" s="1"/>
      <c r="E166" s="1"/>
      <c r="F166" s="6"/>
      <c r="G166" s="1"/>
      <c r="H166" s="1"/>
      <c r="I166" s="6"/>
    </row>
  </sheetData>
  <sheetProtection/>
  <mergeCells count="65">
    <mergeCell ref="M120:M122"/>
    <mergeCell ref="N120:N122"/>
    <mergeCell ref="O120:O122"/>
    <mergeCell ref="P120:P122"/>
    <mergeCell ref="A112:E118"/>
    <mergeCell ref="F112:G118"/>
    <mergeCell ref="I120:I122"/>
    <mergeCell ref="J120:J122"/>
    <mergeCell ref="K120:K122"/>
    <mergeCell ref="L120:L122"/>
    <mergeCell ref="O28:O30"/>
    <mergeCell ref="P28:P30"/>
    <mergeCell ref="F29:F30"/>
    <mergeCell ref="G29:G30"/>
    <mergeCell ref="H29:H30"/>
    <mergeCell ref="A51:B51"/>
    <mergeCell ref="I27:J27"/>
    <mergeCell ref="K27:L27"/>
    <mergeCell ref="M27:N27"/>
    <mergeCell ref="O27:P27"/>
    <mergeCell ref="I28:I30"/>
    <mergeCell ref="J28:J30"/>
    <mergeCell ref="K28:K30"/>
    <mergeCell ref="L28:L30"/>
    <mergeCell ref="M28:M30"/>
    <mergeCell ref="N28:N30"/>
    <mergeCell ref="I17:I18"/>
    <mergeCell ref="A25:N25"/>
    <mergeCell ref="A26:A30"/>
    <mergeCell ref="B26:B30"/>
    <mergeCell ref="C26:C30"/>
    <mergeCell ref="D26:H26"/>
    <mergeCell ref="I26:P26"/>
    <mergeCell ref="D27:D30"/>
    <mergeCell ref="E27:E30"/>
    <mergeCell ref="F27:H28"/>
    <mergeCell ref="J13:N13"/>
    <mergeCell ref="J15:N15"/>
    <mergeCell ref="A16:N16"/>
    <mergeCell ref="A17:A18"/>
    <mergeCell ref="B17:B18"/>
    <mergeCell ref="C17:C18"/>
    <mergeCell ref="D17:E17"/>
    <mergeCell ref="F17:F18"/>
    <mergeCell ref="G17:G18"/>
    <mergeCell ref="H17:H18"/>
    <mergeCell ref="A7:N7"/>
    <mergeCell ref="A8:P8"/>
    <mergeCell ref="A9:N9"/>
    <mergeCell ref="A10:I10"/>
    <mergeCell ref="L10:P10"/>
    <mergeCell ref="J11:N11"/>
    <mergeCell ref="J4:N4"/>
    <mergeCell ref="W4:AC4"/>
    <mergeCell ref="A5:N5"/>
    <mergeCell ref="Q5:W5"/>
    <mergeCell ref="A6:P6"/>
    <mergeCell ref="Q6:W6"/>
    <mergeCell ref="A1:B1"/>
    <mergeCell ref="J1:N1"/>
    <mergeCell ref="J2:N2"/>
    <mergeCell ref="W2:AC2"/>
    <mergeCell ref="A3:B3"/>
    <mergeCell ref="J3:N3"/>
    <mergeCell ref="W3:AC3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6"/>
  <sheetViews>
    <sheetView view="pageLayout" zoomScale="80" zoomScaleNormal="58" zoomScalePageLayoutView="80" workbookViewId="0" topLeftCell="A75">
      <selection activeCell="Q109" sqref="Q109"/>
    </sheetView>
  </sheetViews>
  <sheetFormatPr defaultColWidth="9.140625" defaultRowHeight="12.75"/>
  <cols>
    <col min="1" max="1" width="11.7109375" style="0" customWidth="1"/>
    <col min="2" max="2" width="74.57421875" style="0" customWidth="1"/>
    <col min="3" max="3" width="15.28125" style="0" customWidth="1"/>
    <col min="4" max="4" width="10.00390625" style="0" customWidth="1"/>
    <col min="5" max="5" width="8.7109375" style="0" customWidth="1"/>
    <col min="6" max="6" width="10.7109375" style="5" customWidth="1"/>
    <col min="7" max="7" width="12.7109375" style="0" customWidth="1"/>
    <col min="8" max="8" width="15.28125" style="0" customWidth="1"/>
    <col min="9" max="11" width="8.7109375" style="5" customWidth="1"/>
    <col min="12" max="14" width="8.7109375" style="173" customWidth="1"/>
    <col min="15" max="15" width="8.7109375" style="292" customWidth="1"/>
    <col min="16" max="16" width="8.7109375" style="293" customWidth="1"/>
  </cols>
  <sheetData>
    <row r="1" spans="1:29" s="5" customFormat="1" ht="15">
      <c r="A1" s="298"/>
      <c r="B1" s="298"/>
      <c r="C1" s="39"/>
      <c r="D1" s="39"/>
      <c r="E1" s="39"/>
      <c r="F1" s="40"/>
      <c r="G1" s="40"/>
      <c r="H1" s="40"/>
      <c r="I1" s="40"/>
      <c r="J1" s="298" t="s">
        <v>44</v>
      </c>
      <c r="K1" s="298"/>
      <c r="L1" s="298"/>
      <c r="M1" s="298"/>
      <c r="N1" s="298"/>
      <c r="O1" s="230"/>
      <c r="P1" s="230"/>
      <c r="Q1" s="40"/>
      <c r="R1" s="40"/>
      <c r="S1" s="40"/>
      <c r="T1" s="40"/>
      <c r="U1" s="40"/>
      <c r="V1" s="41"/>
      <c r="W1" s="41"/>
      <c r="X1" s="41"/>
      <c r="Y1" s="41"/>
      <c r="Z1" s="41"/>
      <c r="AA1" s="41"/>
      <c r="AB1" s="41"/>
      <c r="AC1" s="41"/>
    </row>
    <row r="2" spans="1:29" s="5" customFormat="1" ht="15">
      <c r="A2" s="38"/>
      <c r="B2" s="38"/>
      <c r="C2" s="39"/>
      <c r="D2" s="39"/>
      <c r="E2" s="39"/>
      <c r="F2" s="40"/>
      <c r="G2" s="40"/>
      <c r="H2" s="40"/>
      <c r="I2" s="40"/>
      <c r="J2" s="298" t="s">
        <v>191</v>
      </c>
      <c r="K2" s="298"/>
      <c r="L2" s="298"/>
      <c r="M2" s="298"/>
      <c r="N2" s="298"/>
      <c r="O2" s="231"/>
      <c r="P2" s="230"/>
      <c r="Q2" s="40"/>
      <c r="R2" s="40"/>
      <c r="S2" s="40"/>
      <c r="T2" s="40"/>
      <c r="U2" s="40"/>
      <c r="V2" s="41"/>
      <c r="W2" s="298"/>
      <c r="X2" s="298"/>
      <c r="Y2" s="298"/>
      <c r="Z2" s="298"/>
      <c r="AA2" s="298"/>
      <c r="AB2" s="298"/>
      <c r="AC2" s="298"/>
    </row>
    <row r="3" spans="1:29" s="5" customFormat="1" ht="15" customHeight="1">
      <c r="A3" s="298"/>
      <c r="B3" s="298"/>
      <c r="C3" s="39"/>
      <c r="D3" s="39"/>
      <c r="E3" s="39"/>
      <c r="F3" s="40"/>
      <c r="G3" s="40"/>
      <c r="H3" s="40"/>
      <c r="I3" s="40"/>
      <c r="J3" s="298" t="s">
        <v>224</v>
      </c>
      <c r="K3" s="298"/>
      <c r="L3" s="298"/>
      <c r="M3" s="298"/>
      <c r="N3" s="298"/>
      <c r="O3" s="231"/>
      <c r="P3" s="230"/>
      <c r="Q3" s="40"/>
      <c r="R3" s="40"/>
      <c r="S3" s="40"/>
      <c r="T3" s="40"/>
      <c r="U3" s="40"/>
      <c r="V3" s="41"/>
      <c r="W3" s="298"/>
      <c r="X3" s="298"/>
      <c r="Y3" s="298"/>
      <c r="Z3" s="298"/>
      <c r="AA3" s="298"/>
      <c r="AB3" s="298"/>
      <c r="AC3" s="298"/>
    </row>
    <row r="4" spans="1:29" s="5" customFormat="1" ht="15">
      <c r="A4" s="38"/>
      <c r="B4" s="38"/>
      <c r="C4" s="39"/>
      <c r="D4" s="39"/>
      <c r="E4" s="39"/>
      <c r="F4" s="39"/>
      <c r="G4" s="39"/>
      <c r="H4" s="39"/>
      <c r="I4" s="39"/>
      <c r="J4" s="298" t="s">
        <v>225</v>
      </c>
      <c r="K4" s="298"/>
      <c r="L4" s="298"/>
      <c r="M4" s="298"/>
      <c r="N4" s="298"/>
      <c r="O4" s="232"/>
      <c r="P4" s="233"/>
      <c r="Q4" s="39"/>
      <c r="R4" s="39"/>
      <c r="S4" s="39"/>
      <c r="T4" s="39"/>
      <c r="U4" s="39"/>
      <c r="V4" s="41"/>
      <c r="W4" s="298"/>
      <c r="X4" s="298"/>
      <c r="Y4" s="298"/>
      <c r="Z4" s="298"/>
      <c r="AA4" s="298"/>
      <c r="AB4" s="298"/>
      <c r="AC4" s="298"/>
    </row>
    <row r="5" spans="1:29" s="5" customFormat="1" ht="14.25" customHeight="1">
      <c r="A5" s="297" t="s">
        <v>45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31"/>
      <c r="P5" s="230"/>
      <c r="Q5" s="298"/>
      <c r="R5" s="298"/>
      <c r="S5" s="298"/>
      <c r="T5" s="298"/>
      <c r="U5" s="298"/>
      <c r="V5" s="298"/>
      <c r="W5" s="298"/>
      <c r="X5" s="41"/>
      <c r="Y5" s="41"/>
      <c r="Z5" s="41"/>
      <c r="AA5" s="41"/>
      <c r="AB5" s="41"/>
      <c r="AC5" s="41"/>
    </row>
    <row r="6" spans="1:29" s="5" customFormat="1" ht="18" customHeight="1">
      <c r="A6" s="299" t="s">
        <v>187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8"/>
      <c r="R6" s="298"/>
      <c r="S6" s="298"/>
      <c r="T6" s="298"/>
      <c r="U6" s="298"/>
      <c r="V6" s="298"/>
      <c r="W6" s="298"/>
      <c r="X6" s="41"/>
      <c r="Y6" s="41"/>
      <c r="Z6" s="41"/>
      <c r="AA6" s="41"/>
      <c r="AB6" s="41"/>
      <c r="AC6" s="41"/>
    </row>
    <row r="7" spans="1:29" s="5" customFormat="1" ht="18" customHeight="1">
      <c r="A7" s="297" t="s">
        <v>188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31"/>
      <c r="P7" s="230"/>
      <c r="Q7" s="38"/>
      <c r="R7" s="38"/>
      <c r="S7" s="38"/>
      <c r="T7" s="38"/>
      <c r="U7" s="38"/>
      <c r="V7" s="38"/>
      <c r="W7" s="38"/>
      <c r="X7" s="41"/>
      <c r="Y7" s="41"/>
      <c r="Z7" s="41"/>
      <c r="AA7" s="41"/>
      <c r="AB7" s="41"/>
      <c r="AC7" s="41"/>
    </row>
    <row r="8" spans="1:29" s="5" customFormat="1" ht="18" customHeight="1">
      <c r="A8" s="299" t="s">
        <v>189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</row>
    <row r="9" spans="1:29" s="5" customFormat="1" ht="18" customHeight="1">
      <c r="A9" s="297" t="s">
        <v>190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31"/>
      <c r="P9" s="230"/>
      <c r="Q9" s="40"/>
      <c r="R9" s="40"/>
      <c r="S9" s="39"/>
      <c r="T9" s="46"/>
      <c r="U9" s="46"/>
      <c r="V9" s="41"/>
      <c r="W9" s="41"/>
      <c r="X9" s="41"/>
      <c r="Y9" s="41"/>
      <c r="Z9" s="41"/>
      <c r="AA9" s="41"/>
      <c r="AB9" s="41"/>
      <c r="AC9" s="41"/>
    </row>
    <row r="10" spans="1:29" s="5" customFormat="1" ht="15">
      <c r="A10" s="297" t="s">
        <v>226</v>
      </c>
      <c r="B10" s="297"/>
      <c r="C10" s="297"/>
      <c r="D10" s="297"/>
      <c r="E10" s="297"/>
      <c r="F10" s="297"/>
      <c r="G10" s="297"/>
      <c r="H10" s="297"/>
      <c r="I10" s="297"/>
      <c r="J10" s="39" t="s">
        <v>57</v>
      </c>
      <c r="K10" s="40"/>
      <c r="L10" s="300" t="s">
        <v>139</v>
      </c>
      <c r="M10" s="300"/>
      <c r="N10" s="300"/>
      <c r="O10" s="300"/>
      <c r="P10" s="300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  <c r="AB10" s="41"/>
      <c r="AC10" s="41"/>
    </row>
    <row r="11" spans="1:29" s="5" customFormat="1" ht="15">
      <c r="A11" s="45"/>
      <c r="B11" s="45"/>
      <c r="C11" s="45"/>
      <c r="D11" s="45"/>
      <c r="E11" s="45"/>
      <c r="F11" s="39"/>
      <c r="G11" s="39"/>
      <c r="H11" s="39"/>
      <c r="I11" s="39"/>
      <c r="J11" s="298" t="s">
        <v>143</v>
      </c>
      <c r="K11" s="298"/>
      <c r="L11" s="298"/>
      <c r="M11" s="298"/>
      <c r="N11" s="298"/>
      <c r="O11" s="234"/>
      <c r="P11" s="233"/>
      <c r="Q11" s="39"/>
      <c r="R11" s="39"/>
      <c r="S11" s="39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s="5" customFormat="1" ht="15">
      <c r="A12" s="45"/>
      <c r="B12" s="45"/>
      <c r="C12" s="45"/>
      <c r="D12" s="45"/>
      <c r="E12" s="45"/>
      <c r="F12" s="39"/>
      <c r="G12" s="39"/>
      <c r="H12" s="39"/>
      <c r="I12" s="39"/>
      <c r="J12" s="40" t="s">
        <v>144</v>
      </c>
      <c r="K12" s="40"/>
      <c r="L12" s="42"/>
      <c r="M12" s="42"/>
      <c r="N12" s="42"/>
      <c r="O12" s="234"/>
      <c r="P12" s="233"/>
      <c r="Q12" s="39"/>
      <c r="R12" s="39"/>
      <c r="S12" s="39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s="5" customFormat="1" ht="15">
      <c r="A13" s="45"/>
      <c r="B13" s="45"/>
      <c r="C13" s="45"/>
      <c r="D13" s="45"/>
      <c r="E13" s="45"/>
      <c r="F13" s="39"/>
      <c r="G13" s="39"/>
      <c r="H13" s="39"/>
      <c r="I13" s="39"/>
      <c r="J13" s="298" t="s">
        <v>145</v>
      </c>
      <c r="K13" s="298"/>
      <c r="L13" s="298"/>
      <c r="M13" s="298"/>
      <c r="N13" s="298"/>
      <c r="O13" s="234"/>
      <c r="P13" s="233"/>
      <c r="Q13" s="39"/>
      <c r="R13" s="39"/>
      <c r="S13" s="39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 s="5" customFormat="1" ht="15" customHeight="1">
      <c r="A14" s="45"/>
      <c r="B14" s="45"/>
      <c r="C14" s="45"/>
      <c r="D14" s="45"/>
      <c r="E14" s="45"/>
      <c r="F14" s="45"/>
      <c r="G14" s="45"/>
      <c r="H14" s="45"/>
      <c r="I14" s="45"/>
      <c r="J14" s="40" t="s">
        <v>140</v>
      </c>
      <c r="K14" s="40"/>
      <c r="L14" s="42"/>
      <c r="M14" s="42"/>
      <c r="N14" s="42"/>
      <c r="O14" s="232"/>
      <c r="P14" s="233"/>
      <c r="Q14" s="39"/>
      <c r="R14" s="39"/>
      <c r="S14" s="39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s="5" customFormat="1" ht="15" customHeight="1">
      <c r="A15" s="45"/>
      <c r="B15" s="45"/>
      <c r="C15" s="45"/>
      <c r="D15" s="45"/>
      <c r="E15" s="45"/>
      <c r="F15" s="45"/>
      <c r="G15" s="45"/>
      <c r="H15" s="45"/>
      <c r="I15" s="45"/>
      <c r="J15" s="301" t="s">
        <v>193</v>
      </c>
      <c r="K15" s="298"/>
      <c r="L15" s="298"/>
      <c r="M15" s="298"/>
      <c r="N15" s="298"/>
      <c r="O15" s="232"/>
      <c r="P15" s="233"/>
      <c r="Q15" s="39"/>
      <c r="R15" s="39"/>
      <c r="S15" s="39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5" customFormat="1" ht="15" customHeight="1" thickBot="1">
      <c r="A16" s="302" t="s">
        <v>46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231"/>
      <c r="P16" s="23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s="5" customFormat="1" ht="30" customHeight="1">
      <c r="A17" s="303" t="s">
        <v>47</v>
      </c>
      <c r="B17" s="305" t="s">
        <v>48</v>
      </c>
      <c r="C17" s="305" t="s">
        <v>27</v>
      </c>
      <c r="D17" s="307" t="s">
        <v>28</v>
      </c>
      <c r="E17" s="307"/>
      <c r="F17" s="305" t="s">
        <v>43</v>
      </c>
      <c r="G17" s="305" t="s">
        <v>127</v>
      </c>
      <c r="H17" s="305" t="s">
        <v>49</v>
      </c>
      <c r="I17" s="311" t="s">
        <v>50</v>
      </c>
      <c r="J17" s="175"/>
      <c r="K17" s="47"/>
      <c r="L17" s="48"/>
      <c r="M17" s="48"/>
      <c r="N17" s="48"/>
      <c r="O17" s="235"/>
      <c r="P17" s="236"/>
      <c r="Q17" s="49"/>
      <c r="R17" s="49"/>
      <c r="S17" s="49"/>
      <c r="T17" s="50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s="5" customFormat="1" ht="30.75" customHeight="1">
      <c r="A18" s="304"/>
      <c r="B18" s="306"/>
      <c r="C18" s="306"/>
      <c r="D18" s="51" t="s">
        <v>114</v>
      </c>
      <c r="E18" s="51" t="s">
        <v>115</v>
      </c>
      <c r="F18" s="306"/>
      <c r="G18" s="306"/>
      <c r="H18" s="306"/>
      <c r="I18" s="312"/>
      <c r="J18" s="175"/>
      <c r="K18" s="47"/>
      <c r="L18" s="48"/>
      <c r="M18" s="48"/>
      <c r="N18" s="48"/>
      <c r="O18" s="237"/>
      <c r="P18" s="238"/>
      <c r="Q18" s="53"/>
      <c r="R18" s="53"/>
      <c r="S18" s="53"/>
      <c r="T18" s="54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s="5" customFormat="1" ht="15.75" customHeight="1">
      <c r="A19" s="176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177">
        <v>9</v>
      </c>
      <c r="J19" s="47"/>
      <c r="K19" s="47"/>
      <c r="L19" s="48"/>
      <c r="M19" s="48"/>
      <c r="N19" s="48"/>
      <c r="O19" s="237"/>
      <c r="P19" s="238"/>
      <c r="Q19" s="53"/>
      <c r="R19" s="53"/>
      <c r="S19" s="53"/>
      <c r="T19" s="54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s="5" customFormat="1" ht="15" customHeight="1">
      <c r="A20" s="176" t="s">
        <v>51</v>
      </c>
      <c r="B20" s="51">
        <v>39</v>
      </c>
      <c r="C20" s="51">
        <v>0</v>
      </c>
      <c r="D20" s="51">
        <v>0</v>
      </c>
      <c r="E20" s="51">
        <v>0</v>
      </c>
      <c r="F20" s="51">
        <v>2</v>
      </c>
      <c r="G20" s="51">
        <v>0</v>
      </c>
      <c r="H20" s="51">
        <v>11</v>
      </c>
      <c r="I20" s="177">
        <f>SUM(B20:H20)</f>
        <v>52</v>
      </c>
      <c r="J20" s="47"/>
      <c r="K20" s="47"/>
      <c r="L20" s="48"/>
      <c r="M20" s="48"/>
      <c r="N20" s="48"/>
      <c r="O20" s="237"/>
      <c r="P20" s="238"/>
      <c r="Q20" s="53"/>
      <c r="R20" s="53"/>
      <c r="S20" s="53"/>
      <c r="T20" s="54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s="5" customFormat="1" ht="15" customHeight="1">
      <c r="A21" s="176" t="s">
        <v>52</v>
      </c>
      <c r="B21" s="51">
        <v>31</v>
      </c>
      <c r="C21" s="51">
        <v>8</v>
      </c>
      <c r="D21" s="51">
        <v>0</v>
      </c>
      <c r="E21" s="51">
        <v>0</v>
      </c>
      <c r="F21" s="51">
        <v>2</v>
      </c>
      <c r="G21" s="51">
        <v>0</v>
      </c>
      <c r="H21" s="51">
        <v>11</v>
      </c>
      <c r="I21" s="177">
        <f>SUM(B21:H21)</f>
        <v>52</v>
      </c>
      <c r="J21" s="47"/>
      <c r="K21" s="47"/>
      <c r="L21" s="48"/>
      <c r="M21" s="48"/>
      <c r="N21" s="48"/>
      <c r="O21" s="237"/>
      <c r="P21" s="238"/>
      <c r="Q21" s="53"/>
      <c r="R21" s="53"/>
      <c r="S21" s="53"/>
      <c r="T21" s="54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s="5" customFormat="1" ht="15" customHeight="1">
      <c r="A22" s="176" t="s">
        <v>53</v>
      </c>
      <c r="B22" s="51">
        <v>29</v>
      </c>
      <c r="C22" s="51">
        <v>6</v>
      </c>
      <c r="D22" s="51">
        <v>5</v>
      </c>
      <c r="E22" s="51">
        <v>0</v>
      </c>
      <c r="F22" s="51">
        <v>1</v>
      </c>
      <c r="G22" s="51">
        <v>0</v>
      </c>
      <c r="H22" s="51">
        <v>11</v>
      </c>
      <c r="I22" s="177">
        <f>SUM(B22:H22)</f>
        <v>52</v>
      </c>
      <c r="J22" s="47"/>
      <c r="K22" s="47"/>
      <c r="L22" s="48"/>
      <c r="M22" s="48"/>
      <c r="N22" s="48"/>
      <c r="O22" s="237"/>
      <c r="P22" s="238"/>
      <c r="Q22" s="53"/>
      <c r="R22" s="53"/>
      <c r="S22" s="53"/>
      <c r="T22" s="54"/>
      <c r="U22" s="41"/>
      <c r="V22" s="41"/>
      <c r="W22" s="41"/>
      <c r="X22" s="41"/>
      <c r="Y22" s="41"/>
      <c r="Z22" s="41"/>
      <c r="AA22" s="41"/>
      <c r="AB22" s="41"/>
      <c r="AC22" s="41"/>
    </row>
    <row r="23" spans="1:29" s="5" customFormat="1" ht="15" customHeight="1" thickBot="1">
      <c r="A23" s="178" t="s">
        <v>121</v>
      </c>
      <c r="B23" s="148">
        <v>19</v>
      </c>
      <c r="C23" s="148">
        <v>3</v>
      </c>
      <c r="D23" s="148">
        <v>8</v>
      </c>
      <c r="E23" s="148">
        <v>4</v>
      </c>
      <c r="F23" s="148">
        <v>1</v>
      </c>
      <c r="G23" s="148">
        <v>6</v>
      </c>
      <c r="H23" s="148">
        <v>2</v>
      </c>
      <c r="I23" s="179">
        <f>SUM(B23:H23)</f>
        <v>43</v>
      </c>
      <c r="J23" s="47"/>
      <c r="K23" s="47"/>
      <c r="L23" s="48"/>
      <c r="M23" s="48"/>
      <c r="N23" s="48"/>
      <c r="O23" s="237"/>
      <c r="P23" s="238"/>
      <c r="Q23" s="53"/>
      <c r="R23" s="53"/>
      <c r="S23" s="53"/>
      <c r="T23" s="54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s="5" customFormat="1" ht="15" customHeight="1" thickBot="1">
      <c r="A24" s="174" t="s">
        <v>50</v>
      </c>
      <c r="B24" s="81">
        <f>SUM(B20:B23)</f>
        <v>118</v>
      </c>
      <c r="C24" s="81">
        <f aca="true" t="shared" si="0" ref="C24:I24">SUM(C20:C23)</f>
        <v>17</v>
      </c>
      <c r="D24" s="81">
        <f t="shared" si="0"/>
        <v>13</v>
      </c>
      <c r="E24" s="81">
        <f t="shared" si="0"/>
        <v>4</v>
      </c>
      <c r="F24" s="81">
        <f t="shared" si="0"/>
        <v>6</v>
      </c>
      <c r="G24" s="81">
        <f t="shared" si="0"/>
        <v>6</v>
      </c>
      <c r="H24" s="81">
        <f t="shared" si="0"/>
        <v>35</v>
      </c>
      <c r="I24" s="81">
        <f t="shared" si="0"/>
        <v>199</v>
      </c>
      <c r="J24" s="55"/>
      <c r="K24" s="47"/>
      <c r="L24" s="48"/>
      <c r="M24" s="48"/>
      <c r="N24" s="48"/>
      <c r="O24" s="237"/>
      <c r="P24" s="238"/>
      <c r="Q24" s="53"/>
      <c r="R24" s="53"/>
      <c r="S24" s="53"/>
      <c r="T24" s="54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s="5" customFormat="1" ht="15.75" customHeight="1" thickBot="1">
      <c r="A25" s="313" t="s">
        <v>229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237"/>
      <c r="P25" s="238"/>
      <c r="Q25" s="53"/>
      <c r="R25" s="53"/>
      <c r="S25" s="53"/>
      <c r="T25" s="54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s="5" customFormat="1" ht="32.25" customHeight="1">
      <c r="A26" s="314" t="s">
        <v>0</v>
      </c>
      <c r="B26" s="346" t="s">
        <v>1</v>
      </c>
      <c r="C26" s="348" t="s">
        <v>117</v>
      </c>
      <c r="D26" s="349" t="s">
        <v>2</v>
      </c>
      <c r="E26" s="349"/>
      <c r="F26" s="349"/>
      <c r="G26" s="349"/>
      <c r="H26" s="349"/>
      <c r="I26" s="350" t="s">
        <v>142</v>
      </c>
      <c r="J26" s="351"/>
      <c r="K26" s="351"/>
      <c r="L26" s="351"/>
      <c r="M26" s="351"/>
      <c r="N26" s="351"/>
      <c r="O26" s="351"/>
      <c r="P26" s="352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ht="19.5" customHeight="1">
      <c r="A27" s="315"/>
      <c r="B27" s="347"/>
      <c r="C27" s="345"/>
      <c r="D27" s="353" t="s">
        <v>123</v>
      </c>
      <c r="E27" s="345" t="s">
        <v>124</v>
      </c>
      <c r="F27" s="320" t="s">
        <v>138</v>
      </c>
      <c r="G27" s="321"/>
      <c r="H27" s="322"/>
      <c r="I27" s="326" t="s">
        <v>51</v>
      </c>
      <c r="J27" s="327"/>
      <c r="K27" s="326" t="s">
        <v>52</v>
      </c>
      <c r="L27" s="327"/>
      <c r="M27" s="308" t="s">
        <v>53</v>
      </c>
      <c r="N27" s="308"/>
      <c r="O27" s="357" t="s">
        <v>121</v>
      </c>
      <c r="P27" s="35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20.25" customHeight="1">
      <c r="A28" s="315"/>
      <c r="B28" s="347"/>
      <c r="C28" s="345"/>
      <c r="D28" s="354"/>
      <c r="E28" s="345"/>
      <c r="F28" s="323"/>
      <c r="G28" s="324"/>
      <c r="H28" s="325"/>
      <c r="I28" s="308" t="s">
        <v>132</v>
      </c>
      <c r="J28" s="308" t="s">
        <v>116</v>
      </c>
      <c r="K28" s="308" t="s">
        <v>133</v>
      </c>
      <c r="L28" s="310" t="s">
        <v>183</v>
      </c>
      <c r="M28" s="310" t="s">
        <v>134</v>
      </c>
      <c r="N28" s="310" t="s">
        <v>184</v>
      </c>
      <c r="O28" s="359" t="s">
        <v>246</v>
      </c>
      <c r="P28" s="358" t="s">
        <v>247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7.25" customHeight="1">
      <c r="A29" s="315"/>
      <c r="B29" s="347"/>
      <c r="C29" s="345"/>
      <c r="D29" s="354"/>
      <c r="E29" s="345"/>
      <c r="F29" s="316" t="s">
        <v>118</v>
      </c>
      <c r="G29" s="318" t="s">
        <v>120</v>
      </c>
      <c r="H29" s="318" t="s">
        <v>119</v>
      </c>
      <c r="I29" s="308"/>
      <c r="J29" s="308"/>
      <c r="K29" s="308"/>
      <c r="L29" s="310"/>
      <c r="M29" s="310"/>
      <c r="N29" s="310"/>
      <c r="O29" s="359"/>
      <c r="P29" s="35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26.25" customHeight="1">
      <c r="A30" s="315"/>
      <c r="B30" s="347"/>
      <c r="C30" s="345"/>
      <c r="D30" s="354"/>
      <c r="E30" s="345"/>
      <c r="F30" s="317"/>
      <c r="G30" s="319"/>
      <c r="H30" s="319"/>
      <c r="I30" s="308"/>
      <c r="J30" s="308"/>
      <c r="K30" s="308"/>
      <c r="L30" s="310"/>
      <c r="M30" s="310"/>
      <c r="N30" s="310"/>
      <c r="O30" s="359"/>
      <c r="P30" s="35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.75" customHeight="1" thickBot="1">
      <c r="A31" s="95">
        <v>1</v>
      </c>
      <c r="B31" s="28">
        <v>2</v>
      </c>
      <c r="C31" s="28">
        <v>3</v>
      </c>
      <c r="D31" s="28">
        <v>4</v>
      </c>
      <c r="E31" s="28">
        <v>5</v>
      </c>
      <c r="F31" s="91">
        <v>6</v>
      </c>
      <c r="G31" s="28"/>
      <c r="H31" s="92">
        <v>7</v>
      </c>
      <c r="I31" s="91">
        <v>8</v>
      </c>
      <c r="J31" s="91">
        <v>9</v>
      </c>
      <c r="K31" s="91">
        <v>10</v>
      </c>
      <c r="L31" s="109">
        <v>11</v>
      </c>
      <c r="M31" s="109">
        <v>12</v>
      </c>
      <c r="N31" s="109">
        <v>13</v>
      </c>
      <c r="O31" s="239">
        <v>14</v>
      </c>
      <c r="P31" s="240">
        <v>15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8" customHeight="1" thickBot="1">
      <c r="A32" s="56" t="s">
        <v>3</v>
      </c>
      <c r="B32" s="25" t="s">
        <v>4</v>
      </c>
      <c r="C32" s="27" t="s">
        <v>233</v>
      </c>
      <c r="D32" s="27">
        <f>D33+D45+D49</f>
        <v>2106</v>
      </c>
      <c r="E32" s="27">
        <f>E33+E45+E49</f>
        <v>702</v>
      </c>
      <c r="F32" s="27">
        <f>F33+F45+F49</f>
        <v>1404</v>
      </c>
      <c r="G32" s="27">
        <f aca="true" t="shared" si="1" ref="G32:P32">G33+G45+G49</f>
        <v>620</v>
      </c>
      <c r="H32" s="27">
        <f t="shared" si="1"/>
        <v>0</v>
      </c>
      <c r="I32" s="81">
        <f t="shared" si="1"/>
        <v>612</v>
      </c>
      <c r="J32" s="81">
        <f t="shared" si="1"/>
        <v>792</v>
      </c>
      <c r="K32" s="111">
        <f t="shared" si="1"/>
        <v>0</v>
      </c>
      <c r="L32" s="111">
        <f t="shared" si="1"/>
        <v>0</v>
      </c>
      <c r="M32" s="111">
        <f t="shared" si="1"/>
        <v>0</v>
      </c>
      <c r="N32" s="111">
        <f t="shared" si="1"/>
        <v>0</v>
      </c>
      <c r="O32" s="241">
        <f t="shared" si="1"/>
        <v>0</v>
      </c>
      <c r="P32" s="242">
        <f t="shared" si="1"/>
        <v>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8" customHeight="1" thickBot="1">
      <c r="A33" s="57" t="s">
        <v>150</v>
      </c>
      <c r="B33" s="25" t="s">
        <v>5</v>
      </c>
      <c r="C33" s="93" t="s">
        <v>231</v>
      </c>
      <c r="D33" s="27">
        <f>D34+D35+D36+D37+D38+D39+D40+D41+D42+D43+D44</f>
        <v>1611</v>
      </c>
      <c r="E33" s="27">
        <f aca="true" t="shared" si="2" ref="E33:P33">E34+E35+E36+E37+E38+E39+E40+E41+E42+E43+E44</f>
        <v>531</v>
      </c>
      <c r="F33" s="27">
        <f>F34+F35+F36+F37+F38+F39+F40+F41+F42+F43+F44</f>
        <v>1080</v>
      </c>
      <c r="G33" s="27">
        <f t="shared" si="2"/>
        <v>505</v>
      </c>
      <c r="H33" s="27">
        <f t="shared" si="2"/>
        <v>0</v>
      </c>
      <c r="I33" s="81">
        <f t="shared" si="2"/>
        <v>442</v>
      </c>
      <c r="J33" s="81">
        <f t="shared" si="2"/>
        <v>638</v>
      </c>
      <c r="K33" s="111">
        <f t="shared" si="2"/>
        <v>0</v>
      </c>
      <c r="L33" s="111">
        <f t="shared" si="2"/>
        <v>0</v>
      </c>
      <c r="M33" s="111">
        <f t="shared" si="2"/>
        <v>0</v>
      </c>
      <c r="N33" s="111">
        <f t="shared" si="2"/>
        <v>0</v>
      </c>
      <c r="O33" s="241">
        <f t="shared" si="2"/>
        <v>0</v>
      </c>
      <c r="P33" s="242">
        <f t="shared" si="2"/>
        <v>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5">
      <c r="A34" s="58" t="s">
        <v>151</v>
      </c>
      <c r="B34" s="20" t="s">
        <v>6</v>
      </c>
      <c r="C34" s="190" t="s">
        <v>173</v>
      </c>
      <c r="D34" s="213">
        <f>E34+F34</f>
        <v>161</v>
      </c>
      <c r="E34" s="197">
        <v>39</v>
      </c>
      <c r="F34" s="205">
        <f aca="true" t="shared" si="3" ref="F34:F44">I34+J34+K34+L34+M34+N34</f>
        <v>122</v>
      </c>
      <c r="G34" s="214">
        <v>46</v>
      </c>
      <c r="H34" s="197"/>
      <c r="I34" s="215">
        <v>34</v>
      </c>
      <c r="J34" s="190">
        <v>88</v>
      </c>
      <c r="K34" s="113"/>
      <c r="L34" s="114"/>
      <c r="M34" s="115"/>
      <c r="N34" s="115"/>
      <c r="O34" s="243"/>
      <c r="P34" s="244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">
      <c r="A35" s="60" t="s">
        <v>152</v>
      </c>
      <c r="B35" s="13" t="s">
        <v>7</v>
      </c>
      <c r="C35" s="191" t="s">
        <v>174</v>
      </c>
      <c r="D35" s="213">
        <f aca="true" t="shared" si="4" ref="D35:D44">E35+F35</f>
        <v>136</v>
      </c>
      <c r="E35" s="216">
        <v>58</v>
      </c>
      <c r="F35" s="205">
        <f t="shared" si="3"/>
        <v>78</v>
      </c>
      <c r="G35" s="217"/>
      <c r="H35" s="218"/>
      <c r="I35" s="219">
        <v>34</v>
      </c>
      <c r="J35" s="191">
        <v>44</v>
      </c>
      <c r="K35" s="118"/>
      <c r="L35" s="119"/>
      <c r="M35" s="120"/>
      <c r="N35" s="120"/>
      <c r="O35" s="245"/>
      <c r="P35" s="24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5">
      <c r="A36" s="60" t="s">
        <v>153</v>
      </c>
      <c r="B36" s="13" t="s">
        <v>8</v>
      </c>
      <c r="C36" s="191" t="s">
        <v>175</v>
      </c>
      <c r="D36" s="213">
        <f t="shared" si="4"/>
        <v>156</v>
      </c>
      <c r="E36" s="216">
        <v>39</v>
      </c>
      <c r="F36" s="205">
        <f t="shared" si="3"/>
        <v>117</v>
      </c>
      <c r="G36" s="216">
        <v>117</v>
      </c>
      <c r="H36" s="220"/>
      <c r="I36" s="217">
        <v>51</v>
      </c>
      <c r="J36" s="191">
        <v>66</v>
      </c>
      <c r="K36" s="118"/>
      <c r="L36" s="119"/>
      <c r="M36" s="120"/>
      <c r="N36" s="120"/>
      <c r="O36" s="245"/>
      <c r="P36" s="24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5">
      <c r="A37" s="60" t="s">
        <v>154</v>
      </c>
      <c r="B37" s="13" t="s">
        <v>146</v>
      </c>
      <c r="C37" s="190" t="s">
        <v>173</v>
      </c>
      <c r="D37" s="213">
        <f t="shared" si="4"/>
        <v>236</v>
      </c>
      <c r="E37" s="204">
        <v>80</v>
      </c>
      <c r="F37" s="205">
        <f t="shared" si="3"/>
        <v>156</v>
      </c>
      <c r="G37" s="221">
        <v>80</v>
      </c>
      <c r="H37" s="204"/>
      <c r="I37" s="221">
        <v>34</v>
      </c>
      <c r="J37" s="221">
        <v>122</v>
      </c>
      <c r="K37" s="123"/>
      <c r="L37" s="124"/>
      <c r="M37" s="124"/>
      <c r="N37" s="124"/>
      <c r="O37" s="247"/>
      <c r="P37" s="24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5">
      <c r="A38" s="60" t="s">
        <v>155</v>
      </c>
      <c r="B38" s="13" t="s">
        <v>9</v>
      </c>
      <c r="C38" s="192" t="s">
        <v>176</v>
      </c>
      <c r="D38" s="213">
        <f t="shared" si="4"/>
        <v>158</v>
      </c>
      <c r="E38" s="216">
        <v>58</v>
      </c>
      <c r="F38" s="205">
        <f t="shared" si="3"/>
        <v>100</v>
      </c>
      <c r="G38" s="217">
        <v>50</v>
      </c>
      <c r="H38" s="222"/>
      <c r="I38" s="214">
        <v>34</v>
      </c>
      <c r="J38" s="223">
        <v>66</v>
      </c>
      <c r="K38" s="127"/>
      <c r="L38" s="121"/>
      <c r="M38" s="128"/>
      <c r="N38" s="128"/>
      <c r="O38" s="245"/>
      <c r="P38" s="246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5">
      <c r="A39" s="60" t="s">
        <v>156</v>
      </c>
      <c r="B39" s="13" t="s">
        <v>10</v>
      </c>
      <c r="C39" s="191" t="s">
        <v>177</v>
      </c>
      <c r="D39" s="213">
        <f t="shared" si="4"/>
        <v>177</v>
      </c>
      <c r="E39" s="197">
        <v>60</v>
      </c>
      <c r="F39" s="205">
        <f t="shared" si="3"/>
        <v>117</v>
      </c>
      <c r="G39" s="216">
        <v>101</v>
      </c>
      <c r="H39" s="197"/>
      <c r="I39" s="217">
        <v>51</v>
      </c>
      <c r="J39" s="217">
        <v>66</v>
      </c>
      <c r="K39" s="121"/>
      <c r="L39" s="121"/>
      <c r="M39" s="128"/>
      <c r="N39" s="128"/>
      <c r="O39" s="245"/>
      <c r="P39" s="246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">
      <c r="A40" s="60" t="s">
        <v>157</v>
      </c>
      <c r="B40" s="13" t="s">
        <v>122</v>
      </c>
      <c r="C40" s="192" t="s">
        <v>176</v>
      </c>
      <c r="D40" s="213">
        <f t="shared" si="4"/>
        <v>117</v>
      </c>
      <c r="E40" s="216">
        <v>39</v>
      </c>
      <c r="F40" s="205">
        <f t="shared" si="3"/>
        <v>78</v>
      </c>
      <c r="G40" s="216">
        <v>11</v>
      </c>
      <c r="H40" s="216"/>
      <c r="I40" s="217">
        <v>34</v>
      </c>
      <c r="J40" s="217">
        <v>44</v>
      </c>
      <c r="K40" s="121"/>
      <c r="L40" s="121"/>
      <c r="M40" s="121"/>
      <c r="N40" s="121"/>
      <c r="O40" s="245"/>
      <c r="P40" s="246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">
      <c r="A41" s="60" t="s">
        <v>158</v>
      </c>
      <c r="B41" s="13" t="s">
        <v>56</v>
      </c>
      <c r="C41" s="190" t="s">
        <v>173</v>
      </c>
      <c r="D41" s="213">
        <f t="shared" si="4"/>
        <v>147</v>
      </c>
      <c r="E41" s="204">
        <v>49</v>
      </c>
      <c r="F41" s="205">
        <f t="shared" si="3"/>
        <v>98</v>
      </c>
      <c r="G41" s="204">
        <v>40</v>
      </c>
      <c r="H41" s="204"/>
      <c r="I41" s="221"/>
      <c r="J41" s="221">
        <v>98</v>
      </c>
      <c r="K41" s="123"/>
      <c r="L41" s="124"/>
      <c r="M41" s="124"/>
      <c r="N41" s="124"/>
      <c r="O41" s="247"/>
      <c r="P41" s="24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5">
      <c r="A42" s="96" t="s">
        <v>159</v>
      </c>
      <c r="B42" s="13" t="s">
        <v>147</v>
      </c>
      <c r="C42" s="191" t="s">
        <v>197</v>
      </c>
      <c r="D42" s="213">
        <f t="shared" si="4"/>
        <v>156</v>
      </c>
      <c r="E42" s="197">
        <v>54</v>
      </c>
      <c r="F42" s="205">
        <f t="shared" si="3"/>
        <v>102</v>
      </c>
      <c r="G42" s="217">
        <v>40</v>
      </c>
      <c r="H42" s="197"/>
      <c r="I42" s="224">
        <v>102</v>
      </c>
      <c r="J42" s="223"/>
      <c r="K42" s="127"/>
      <c r="L42" s="121"/>
      <c r="M42" s="128"/>
      <c r="N42" s="128"/>
      <c r="O42" s="245"/>
      <c r="P42" s="246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5">
      <c r="A43" s="96" t="s">
        <v>160</v>
      </c>
      <c r="B43" s="13" t="s">
        <v>148</v>
      </c>
      <c r="C43" s="193" t="s">
        <v>230</v>
      </c>
      <c r="D43" s="213">
        <f t="shared" si="4"/>
        <v>115</v>
      </c>
      <c r="E43" s="204">
        <v>37</v>
      </c>
      <c r="F43" s="205">
        <f t="shared" si="3"/>
        <v>78</v>
      </c>
      <c r="G43" s="204">
        <v>16</v>
      </c>
      <c r="H43" s="204"/>
      <c r="I43" s="221">
        <v>34</v>
      </c>
      <c r="J43" s="221">
        <v>44</v>
      </c>
      <c r="K43" s="123"/>
      <c r="L43" s="124"/>
      <c r="M43" s="124"/>
      <c r="N43" s="124"/>
      <c r="O43" s="247"/>
      <c r="P43" s="24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5.75" thickBot="1">
      <c r="A44" s="96" t="s">
        <v>161</v>
      </c>
      <c r="B44" s="19" t="s">
        <v>149</v>
      </c>
      <c r="C44" s="194" t="s">
        <v>197</v>
      </c>
      <c r="D44" s="199">
        <f t="shared" si="4"/>
        <v>52</v>
      </c>
      <c r="E44" s="225">
        <v>18</v>
      </c>
      <c r="F44" s="226">
        <f t="shared" si="3"/>
        <v>34</v>
      </c>
      <c r="G44" s="219">
        <v>4</v>
      </c>
      <c r="H44" s="225"/>
      <c r="I44" s="219">
        <v>34</v>
      </c>
      <c r="J44" s="219">
        <v>0</v>
      </c>
      <c r="K44" s="121"/>
      <c r="L44" s="121"/>
      <c r="M44" s="121"/>
      <c r="N44" s="121"/>
      <c r="O44" s="245"/>
      <c r="P44" s="246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5.75" thickBot="1">
      <c r="A45" s="56" t="s">
        <v>162</v>
      </c>
      <c r="B45" s="62" t="s">
        <v>163</v>
      </c>
      <c r="C45" s="26" t="s">
        <v>168</v>
      </c>
      <c r="D45" s="63">
        <f>D46+D47+D48</f>
        <v>444</v>
      </c>
      <c r="E45" s="63">
        <f aca="true" t="shared" si="5" ref="E45:J45">E46+E47+E48</f>
        <v>154</v>
      </c>
      <c r="F45" s="63">
        <f>F46+F47+F48</f>
        <v>290</v>
      </c>
      <c r="G45" s="63">
        <f t="shared" si="5"/>
        <v>97</v>
      </c>
      <c r="H45" s="63">
        <f t="shared" si="5"/>
        <v>0</v>
      </c>
      <c r="I45" s="129">
        <f t="shared" si="5"/>
        <v>136</v>
      </c>
      <c r="J45" s="129">
        <f t="shared" si="5"/>
        <v>154</v>
      </c>
      <c r="K45" s="31"/>
      <c r="L45" s="31"/>
      <c r="M45" s="31"/>
      <c r="N45" s="31"/>
      <c r="O45" s="249"/>
      <c r="P45" s="250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">
      <c r="A46" s="58" t="s">
        <v>11</v>
      </c>
      <c r="B46" s="195" t="s">
        <v>164</v>
      </c>
      <c r="C46" s="190" t="s">
        <v>174</v>
      </c>
      <c r="D46" s="196">
        <f>E46+F46</f>
        <v>150</v>
      </c>
      <c r="E46" s="197">
        <v>50</v>
      </c>
      <c r="F46" s="198">
        <f>I46+J46+K46+L46+M46+N46</f>
        <v>100</v>
      </c>
      <c r="G46" s="199">
        <v>50</v>
      </c>
      <c r="H46" s="196"/>
      <c r="I46" s="200">
        <v>34</v>
      </c>
      <c r="J46" s="201">
        <v>66</v>
      </c>
      <c r="K46" s="131"/>
      <c r="L46" s="131"/>
      <c r="M46" s="132"/>
      <c r="N46" s="133"/>
      <c r="O46" s="251"/>
      <c r="P46" s="252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5">
      <c r="A47" s="64" t="s">
        <v>13</v>
      </c>
      <c r="B47" s="202" t="s">
        <v>54</v>
      </c>
      <c r="C47" s="193" t="s">
        <v>230</v>
      </c>
      <c r="D47" s="203">
        <f>E47+F47</f>
        <v>178</v>
      </c>
      <c r="E47" s="204">
        <v>66</v>
      </c>
      <c r="F47" s="205">
        <f>I47+J47+K47+L47+M47+N47</f>
        <v>112</v>
      </c>
      <c r="G47" s="204">
        <v>32</v>
      </c>
      <c r="H47" s="204"/>
      <c r="I47" s="206">
        <v>68</v>
      </c>
      <c r="J47" s="206">
        <v>44</v>
      </c>
      <c r="K47" s="51"/>
      <c r="L47" s="136"/>
      <c r="M47" s="136"/>
      <c r="N47" s="136"/>
      <c r="O47" s="247"/>
      <c r="P47" s="24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5.75" thickBot="1">
      <c r="A48" s="65" t="s">
        <v>128</v>
      </c>
      <c r="B48" s="202" t="s">
        <v>55</v>
      </c>
      <c r="C48" s="193" t="s">
        <v>230</v>
      </c>
      <c r="D48" s="203">
        <f>E48+F48</f>
        <v>116</v>
      </c>
      <c r="E48" s="204">
        <v>38</v>
      </c>
      <c r="F48" s="205">
        <f>I48+J48+K48+L48+M48+N48</f>
        <v>78</v>
      </c>
      <c r="G48" s="204">
        <v>15</v>
      </c>
      <c r="H48" s="204"/>
      <c r="I48" s="206">
        <v>34</v>
      </c>
      <c r="J48" s="206">
        <v>44</v>
      </c>
      <c r="K48" s="51"/>
      <c r="L48" s="136"/>
      <c r="M48" s="136"/>
      <c r="N48" s="136"/>
      <c r="O48" s="247"/>
      <c r="P48" s="24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5" thickBot="1">
      <c r="A49" s="66" t="s">
        <v>165</v>
      </c>
      <c r="B49" s="207" t="s">
        <v>167</v>
      </c>
      <c r="C49" s="208" t="s">
        <v>168</v>
      </c>
      <c r="D49" s="209">
        <v>51</v>
      </c>
      <c r="E49" s="209">
        <v>17</v>
      </c>
      <c r="F49" s="209">
        <v>34</v>
      </c>
      <c r="G49" s="209">
        <v>18</v>
      </c>
      <c r="H49" s="209"/>
      <c r="I49" s="210">
        <v>34</v>
      </c>
      <c r="J49" s="210">
        <v>0</v>
      </c>
      <c r="K49" s="137"/>
      <c r="L49" s="137"/>
      <c r="M49" s="137"/>
      <c r="N49" s="137"/>
      <c r="O49" s="253"/>
      <c r="P49" s="254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.75" thickBot="1">
      <c r="A50" s="65" t="s">
        <v>166</v>
      </c>
      <c r="B50" s="211" t="s">
        <v>169</v>
      </c>
      <c r="C50" s="212" t="s">
        <v>232</v>
      </c>
      <c r="D50" s="199">
        <v>51</v>
      </c>
      <c r="E50" s="199">
        <v>17</v>
      </c>
      <c r="F50" s="199">
        <f>I50+J50+K50+L50+M50+N50</f>
        <v>34</v>
      </c>
      <c r="G50" s="199">
        <v>17</v>
      </c>
      <c r="H50" s="199"/>
      <c r="I50" s="200">
        <v>34</v>
      </c>
      <c r="J50" s="200">
        <v>0</v>
      </c>
      <c r="K50" s="131"/>
      <c r="L50" s="131"/>
      <c r="M50" s="131"/>
      <c r="N50" s="131"/>
      <c r="O50" s="255"/>
      <c r="P50" s="256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" thickBot="1">
      <c r="A51" s="328" t="s">
        <v>192</v>
      </c>
      <c r="B51" s="329"/>
      <c r="C51" s="32" t="s">
        <v>245</v>
      </c>
      <c r="D51" s="32">
        <f>D52+D57+D61</f>
        <v>5346</v>
      </c>
      <c r="E51" s="32">
        <f aca="true" t="shared" si="6" ref="E51:P51">E52+E57+E61</f>
        <v>1422</v>
      </c>
      <c r="F51" s="32">
        <f t="shared" si="6"/>
        <v>3924</v>
      </c>
      <c r="G51" s="32">
        <f t="shared" si="6"/>
        <v>1451</v>
      </c>
      <c r="H51" s="32">
        <f t="shared" si="6"/>
        <v>40</v>
      </c>
      <c r="I51" s="73">
        <f t="shared" si="6"/>
        <v>0</v>
      </c>
      <c r="J51" s="73">
        <f t="shared" si="6"/>
        <v>0</v>
      </c>
      <c r="K51" s="73">
        <f t="shared" si="6"/>
        <v>576</v>
      </c>
      <c r="L51" s="73">
        <f t="shared" si="6"/>
        <v>828</v>
      </c>
      <c r="M51" s="73">
        <f>M52+M57+M61</f>
        <v>576</v>
      </c>
      <c r="N51" s="73">
        <f t="shared" si="6"/>
        <v>864</v>
      </c>
      <c r="O51" s="257">
        <f t="shared" si="6"/>
        <v>612</v>
      </c>
      <c r="P51" s="258">
        <f t="shared" si="6"/>
        <v>468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5" customHeight="1" thickBot="1">
      <c r="A52" s="67" t="s">
        <v>64</v>
      </c>
      <c r="B52" s="68" t="s">
        <v>65</v>
      </c>
      <c r="C52" s="69" t="s">
        <v>240</v>
      </c>
      <c r="D52" s="70">
        <f>SUM(D53:D56)</f>
        <v>622</v>
      </c>
      <c r="E52" s="70">
        <f>SUM(E53:E56)</f>
        <v>210</v>
      </c>
      <c r="F52" s="70">
        <f>F53+F54+F55+F56</f>
        <v>412</v>
      </c>
      <c r="G52" s="70">
        <f aca="true" t="shared" si="7" ref="G52:P52">SUM(G53:G56)</f>
        <v>334</v>
      </c>
      <c r="H52" s="70">
        <f t="shared" si="7"/>
        <v>0</v>
      </c>
      <c r="I52" s="141">
        <f t="shared" si="7"/>
        <v>0</v>
      </c>
      <c r="J52" s="141">
        <f t="shared" si="7"/>
        <v>0</v>
      </c>
      <c r="K52" s="142">
        <f t="shared" si="7"/>
        <v>160</v>
      </c>
      <c r="L52" s="142">
        <f t="shared" si="7"/>
        <v>60</v>
      </c>
      <c r="M52" s="142">
        <f t="shared" si="7"/>
        <v>64</v>
      </c>
      <c r="N52" s="142">
        <f t="shared" si="7"/>
        <v>52</v>
      </c>
      <c r="O52" s="259">
        <f>O53+O54+O55+O56</f>
        <v>48</v>
      </c>
      <c r="P52" s="260">
        <f t="shared" si="7"/>
        <v>28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7.25" customHeight="1">
      <c r="A53" s="97" t="s">
        <v>66</v>
      </c>
      <c r="B53" s="20" t="s">
        <v>67</v>
      </c>
      <c r="C53" s="21" t="s">
        <v>196</v>
      </c>
      <c r="D53" s="22">
        <f>F53+E53</f>
        <v>57</v>
      </c>
      <c r="E53" s="22">
        <v>9</v>
      </c>
      <c r="F53" s="23">
        <f>I53+J53+K53+L53+M53+N53+O53+P53</f>
        <v>48</v>
      </c>
      <c r="G53" s="22"/>
      <c r="H53" s="22"/>
      <c r="I53" s="144"/>
      <c r="J53" s="144"/>
      <c r="K53" s="23">
        <v>48</v>
      </c>
      <c r="L53" s="145"/>
      <c r="M53" s="145"/>
      <c r="N53" s="145"/>
      <c r="O53" s="261"/>
      <c r="P53" s="262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5">
      <c r="A54" s="98" t="s">
        <v>68</v>
      </c>
      <c r="B54" s="13" t="s">
        <v>9</v>
      </c>
      <c r="C54" s="14" t="s">
        <v>196</v>
      </c>
      <c r="D54" s="10">
        <f>F54+E54</f>
        <v>57</v>
      </c>
      <c r="E54" s="10">
        <v>9</v>
      </c>
      <c r="F54" s="23">
        <f>I54+J54+K54+L54+M54+N54+O54+P54</f>
        <v>48</v>
      </c>
      <c r="G54" s="10">
        <v>10</v>
      </c>
      <c r="H54" s="10"/>
      <c r="I54" s="51"/>
      <c r="J54" s="51"/>
      <c r="K54" s="51">
        <v>48</v>
      </c>
      <c r="L54" s="136"/>
      <c r="M54" s="136"/>
      <c r="N54" s="136"/>
      <c r="O54" s="247"/>
      <c r="P54" s="24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5">
      <c r="A55" s="98" t="s">
        <v>69</v>
      </c>
      <c r="B55" s="13" t="s">
        <v>8</v>
      </c>
      <c r="C55" s="14" t="s">
        <v>239</v>
      </c>
      <c r="D55" s="10">
        <f>F55+E55</f>
        <v>188</v>
      </c>
      <c r="E55" s="10">
        <v>30</v>
      </c>
      <c r="F55" s="23">
        <f>I55+J55+K55+L55+M55+N55+O55+P55</f>
        <v>158</v>
      </c>
      <c r="G55" s="10">
        <v>162</v>
      </c>
      <c r="H55" s="10"/>
      <c r="I55" s="51"/>
      <c r="J55" s="51"/>
      <c r="K55" s="51">
        <v>32</v>
      </c>
      <c r="L55" s="136">
        <v>30</v>
      </c>
      <c r="M55" s="136">
        <v>32</v>
      </c>
      <c r="N55" s="136">
        <v>26</v>
      </c>
      <c r="O55" s="247">
        <v>24</v>
      </c>
      <c r="P55" s="248">
        <v>14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5.75" thickBot="1">
      <c r="A56" s="99" t="s">
        <v>70</v>
      </c>
      <c r="B56" s="19" t="s">
        <v>10</v>
      </c>
      <c r="C56" s="14" t="s">
        <v>239</v>
      </c>
      <c r="D56" s="30">
        <f>E56+F56</f>
        <v>320</v>
      </c>
      <c r="E56" s="30">
        <v>162</v>
      </c>
      <c r="F56" s="23">
        <f>I56+J56+K56+L56+M56+N56+O56+P56</f>
        <v>158</v>
      </c>
      <c r="G56" s="30">
        <v>162</v>
      </c>
      <c r="H56" s="30"/>
      <c r="I56" s="148"/>
      <c r="J56" s="148"/>
      <c r="K56" s="148">
        <v>32</v>
      </c>
      <c r="L56" s="149">
        <v>30</v>
      </c>
      <c r="M56" s="149">
        <v>32</v>
      </c>
      <c r="N56" s="149">
        <v>26</v>
      </c>
      <c r="O56" s="263">
        <v>24</v>
      </c>
      <c r="P56" s="264">
        <v>14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5" customHeight="1" thickBot="1">
      <c r="A57" s="24" t="s">
        <v>71</v>
      </c>
      <c r="B57" s="25" t="s">
        <v>72</v>
      </c>
      <c r="C57" s="26" t="s">
        <v>215</v>
      </c>
      <c r="D57" s="27">
        <f>SUM(D58:D60)</f>
        <v>312</v>
      </c>
      <c r="E57" s="27">
        <f aca="true" t="shared" si="8" ref="E57:P57">SUM(E58:E60)</f>
        <v>104</v>
      </c>
      <c r="F57" s="81">
        <f>F58+F59+F60</f>
        <v>208</v>
      </c>
      <c r="G57" s="27">
        <f t="shared" si="8"/>
        <v>104</v>
      </c>
      <c r="H57" s="27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112</v>
      </c>
      <c r="L57" s="81">
        <f t="shared" si="8"/>
        <v>96</v>
      </c>
      <c r="M57" s="81">
        <f t="shared" si="8"/>
        <v>0</v>
      </c>
      <c r="N57" s="81">
        <f t="shared" si="8"/>
        <v>0</v>
      </c>
      <c r="O57" s="265">
        <f t="shared" si="8"/>
        <v>0</v>
      </c>
      <c r="P57" s="266">
        <f t="shared" si="8"/>
        <v>0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5" customHeight="1">
      <c r="A58" s="97" t="s">
        <v>73</v>
      </c>
      <c r="B58" s="20" t="s">
        <v>12</v>
      </c>
      <c r="C58" s="21" t="s">
        <v>194</v>
      </c>
      <c r="D58" s="22">
        <f>F58+E58</f>
        <v>72</v>
      </c>
      <c r="E58" s="22">
        <v>24</v>
      </c>
      <c r="F58" s="23">
        <f>I58+J58+K58+L58+M58+N58+O58+P58</f>
        <v>48</v>
      </c>
      <c r="G58" s="22">
        <v>24</v>
      </c>
      <c r="H58" s="22"/>
      <c r="I58" s="23"/>
      <c r="J58" s="23"/>
      <c r="K58" s="23">
        <v>48</v>
      </c>
      <c r="L58" s="145"/>
      <c r="M58" s="145"/>
      <c r="N58" s="145"/>
      <c r="O58" s="261"/>
      <c r="P58" s="262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5" customHeight="1">
      <c r="A59" s="98" t="s">
        <v>74</v>
      </c>
      <c r="B59" s="13" t="s">
        <v>76</v>
      </c>
      <c r="C59" s="29" t="s">
        <v>214</v>
      </c>
      <c r="D59" s="10">
        <f>F59+E59</f>
        <v>68</v>
      </c>
      <c r="E59" s="10">
        <v>23</v>
      </c>
      <c r="F59" s="23">
        <f>I59+J59+K59+L59+M59+N59+O59+P59</f>
        <v>45</v>
      </c>
      <c r="G59" s="10">
        <v>20</v>
      </c>
      <c r="H59" s="10"/>
      <c r="I59" s="51"/>
      <c r="J59" s="51"/>
      <c r="K59" s="51"/>
      <c r="L59" s="136">
        <v>45</v>
      </c>
      <c r="M59" s="136"/>
      <c r="N59" s="136"/>
      <c r="O59" s="247"/>
      <c r="P59" s="24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" customHeight="1" thickBot="1">
      <c r="A60" s="99" t="s">
        <v>75</v>
      </c>
      <c r="B60" s="19" t="s">
        <v>54</v>
      </c>
      <c r="C60" s="29" t="s">
        <v>214</v>
      </c>
      <c r="D60" s="30">
        <f>E60+F60</f>
        <v>172</v>
      </c>
      <c r="E60" s="30">
        <v>57</v>
      </c>
      <c r="F60" s="23">
        <f>I60+J60+K60+L60+M60+N60+O60+P60</f>
        <v>115</v>
      </c>
      <c r="G60" s="30">
        <v>60</v>
      </c>
      <c r="H60" s="30"/>
      <c r="I60" s="148"/>
      <c r="J60" s="148"/>
      <c r="K60" s="148">
        <v>64</v>
      </c>
      <c r="L60" s="149">
        <v>51</v>
      </c>
      <c r="M60" s="149"/>
      <c r="N60" s="149"/>
      <c r="O60" s="263"/>
      <c r="P60" s="264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" customHeight="1" thickBot="1">
      <c r="A61" s="24" t="s">
        <v>21</v>
      </c>
      <c r="B61" s="25" t="s">
        <v>22</v>
      </c>
      <c r="C61" s="26" t="s">
        <v>244</v>
      </c>
      <c r="D61" s="27">
        <f>D62+D72</f>
        <v>4412</v>
      </c>
      <c r="E61" s="27">
        <f aca="true" t="shared" si="9" ref="E61:P61">E62+E72</f>
        <v>1108</v>
      </c>
      <c r="F61" s="27">
        <f>F62+F72</f>
        <v>3304</v>
      </c>
      <c r="G61" s="27">
        <f t="shared" si="9"/>
        <v>1013</v>
      </c>
      <c r="H61" s="27">
        <f t="shared" si="9"/>
        <v>40</v>
      </c>
      <c r="I61" s="81">
        <f t="shared" si="9"/>
        <v>0</v>
      </c>
      <c r="J61" s="81">
        <f t="shared" si="9"/>
        <v>0</v>
      </c>
      <c r="K61" s="81">
        <f t="shared" si="9"/>
        <v>304</v>
      </c>
      <c r="L61" s="81">
        <f t="shared" si="9"/>
        <v>672</v>
      </c>
      <c r="M61" s="81">
        <f>M62+M72</f>
        <v>512</v>
      </c>
      <c r="N61" s="81">
        <f>N62+N72</f>
        <v>812</v>
      </c>
      <c r="O61" s="265">
        <f t="shared" si="9"/>
        <v>564</v>
      </c>
      <c r="P61" s="266">
        <f t="shared" si="9"/>
        <v>440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5" customHeight="1" thickBot="1">
      <c r="A62" s="24" t="s">
        <v>14</v>
      </c>
      <c r="B62" s="25" t="s">
        <v>125</v>
      </c>
      <c r="C62" s="26" t="s">
        <v>238</v>
      </c>
      <c r="D62" s="27">
        <f>D63+D64+D65+D66+D67+D68+D69+D70+D71</f>
        <v>866</v>
      </c>
      <c r="E62" s="27">
        <f>E63+E64+E65+E66+E67+E68+E69+E70+E71</f>
        <v>289</v>
      </c>
      <c r="F62" s="27">
        <f>F63+F64+F65+F66+F67+F68+F69+F70+F71</f>
        <v>577</v>
      </c>
      <c r="G62" s="27">
        <f>G63+G64+G65+G66+G67+G68+G69+G70+G71</f>
        <v>333</v>
      </c>
      <c r="H62" s="27"/>
      <c r="I62" s="81">
        <f>SUM(I63:I71)</f>
        <v>0</v>
      </c>
      <c r="J62" s="81">
        <f>SUM(J63:J71)</f>
        <v>0</v>
      </c>
      <c r="K62" s="81">
        <f aca="true" t="shared" si="10" ref="K62:P62">K63+K64+K65+K66+K67+K68+K69+K70+K71</f>
        <v>192</v>
      </c>
      <c r="L62" s="81">
        <f t="shared" si="10"/>
        <v>315</v>
      </c>
      <c r="M62" s="81">
        <f t="shared" si="10"/>
        <v>32</v>
      </c>
      <c r="N62" s="81">
        <f t="shared" si="10"/>
        <v>26</v>
      </c>
      <c r="O62" s="265">
        <f t="shared" si="10"/>
        <v>12</v>
      </c>
      <c r="P62" s="266">
        <f t="shared" si="10"/>
        <v>0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5" customHeight="1">
      <c r="A63" s="97" t="s">
        <v>15</v>
      </c>
      <c r="B63" s="20" t="s">
        <v>77</v>
      </c>
      <c r="C63" s="21" t="s">
        <v>194</v>
      </c>
      <c r="D63" s="22">
        <f>E63+F63</f>
        <v>96</v>
      </c>
      <c r="E63" s="22">
        <v>32</v>
      </c>
      <c r="F63" s="23">
        <f>I63+J63+K63+L63+M63+N63+O63+P63</f>
        <v>64</v>
      </c>
      <c r="G63" s="22">
        <v>35</v>
      </c>
      <c r="H63" s="22"/>
      <c r="I63" s="23"/>
      <c r="J63" s="23"/>
      <c r="K63" s="23">
        <v>64</v>
      </c>
      <c r="L63" s="145"/>
      <c r="M63" s="145"/>
      <c r="N63" s="145"/>
      <c r="O63" s="261"/>
      <c r="P63" s="262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5" customHeight="1">
      <c r="A64" s="98" t="s">
        <v>16</v>
      </c>
      <c r="B64" s="13" t="s">
        <v>78</v>
      </c>
      <c r="C64" s="14" t="s">
        <v>196</v>
      </c>
      <c r="D64" s="22">
        <f aca="true" t="shared" si="11" ref="D64:D71">E64+F64</f>
        <v>96</v>
      </c>
      <c r="E64" s="10">
        <v>32</v>
      </c>
      <c r="F64" s="23">
        <f aca="true" t="shared" si="12" ref="F64:F71">I64+J64+K64+L64+M64+N64+O64+P64</f>
        <v>64</v>
      </c>
      <c r="G64" s="10">
        <v>25</v>
      </c>
      <c r="H64" s="10"/>
      <c r="I64" s="51"/>
      <c r="J64" s="51"/>
      <c r="K64" s="51">
        <v>64</v>
      </c>
      <c r="L64" s="136"/>
      <c r="M64" s="136"/>
      <c r="N64" s="136"/>
      <c r="O64" s="247"/>
      <c r="P64" s="24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5" customHeight="1">
      <c r="A65" s="98" t="s">
        <v>17</v>
      </c>
      <c r="B65" s="13" t="s">
        <v>79</v>
      </c>
      <c r="C65" s="21" t="s">
        <v>200</v>
      </c>
      <c r="D65" s="22">
        <f t="shared" si="11"/>
        <v>141</v>
      </c>
      <c r="E65" s="10">
        <v>47</v>
      </c>
      <c r="F65" s="23">
        <f t="shared" si="12"/>
        <v>94</v>
      </c>
      <c r="G65" s="10">
        <v>40</v>
      </c>
      <c r="H65" s="10"/>
      <c r="I65" s="51"/>
      <c r="J65" s="51"/>
      <c r="K65" s="51">
        <v>64</v>
      </c>
      <c r="L65" s="136">
        <v>30</v>
      </c>
      <c r="M65" s="136"/>
      <c r="N65" s="136"/>
      <c r="O65" s="247"/>
      <c r="P65" s="24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5" customHeight="1">
      <c r="A66" s="98" t="s">
        <v>18</v>
      </c>
      <c r="B66" s="13" t="s">
        <v>80</v>
      </c>
      <c r="C66" s="21" t="s">
        <v>195</v>
      </c>
      <c r="D66" s="22">
        <f t="shared" si="11"/>
        <v>135</v>
      </c>
      <c r="E66" s="10">
        <v>45</v>
      </c>
      <c r="F66" s="23">
        <f t="shared" si="12"/>
        <v>90</v>
      </c>
      <c r="G66" s="10">
        <v>50</v>
      </c>
      <c r="H66" s="10"/>
      <c r="I66" s="51"/>
      <c r="J66" s="51"/>
      <c r="K66" s="51"/>
      <c r="L66" s="136">
        <v>90</v>
      </c>
      <c r="M66" s="136"/>
      <c r="N66" s="136"/>
      <c r="O66" s="267"/>
      <c r="P66" s="24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5" customHeight="1">
      <c r="A67" s="98" t="s">
        <v>19</v>
      </c>
      <c r="B67" s="13" t="s">
        <v>81</v>
      </c>
      <c r="C67" s="21" t="s">
        <v>195</v>
      </c>
      <c r="D67" s="22">
        <f t="shared" si="11"/>
        <v>68</v>
      </c>
      <c r="E67" s="10">
        <v>23</v>
      </c>
      <c r="F67" s="23">
        <f t="shared" si="12"/>
        <v>45</v>
      </c>
      <c r="G67" s="10">
        <v>30</v>
      </c>
      <c r="H67" s="10"/>
      <c r="I67" s="51"/>
      <c r="J67" s="51"/>
      <c r="K67" s="51"/>
      <c r="L67" s="136">
        <v>45</v>
      </c>
      <c r="M67" s="136"/>
      <c r="N67" s="136"/>
      <c r="O67" s="247"/>
      <c r="P67" s="24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5" customHeight="1">
      <c r="A68" s="98" t="s">
        <v>58</v>
      </c>
      <c r="B68" s="13" t="s">
        <v>82</v>
      </c>
      <c r="C68" s="21" t="s">
        <v>195</v>
      </c>
      <c r="D68" s="22">
        <f t="shared" si="11"/>
        <v>67</v>
      </c>
      <c r="E68" s="10">
        <v>22</v>
      </c>
      <c r="F68" s="23">
        <f t="shared" si="12"/>
        <v>45</v>
      </c>
      <c r="G68" s="10">
        <v>23</v>
      </c>
      <c r="H68" s="10"/>
      <c r="I68" s="51"/>
      <c r="J68" s="51"/>
      <c r="K68" s="51"/>
      <c r="L68" s="136">
        <v>45</v>
      </c>
      <c r="M68" s="136"/>
      <c r="N68" s="136"/>
      <c r="O68" s="247"/>
      <c r="P68" s="24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8.75" customHeight="1">
      <c r="A69" s="98" t="s">
        <v>85</v>
      </c>
      <c r="B69" s="13" t="s">
        <v>83</v>
      </c>
      <c r="C69" s="21" t="s">
        <v>195</v>
      </c>
      <c r="D69" s="22">
        <f t="shared" si="11"/>
        <v>90</v>
      </c>
      <c r="E69" s="10">
        <v>30</v>
      </c>
      <c r="F69" s="23">
        <f t="shared" si="12"/>
        <v>60</v>
      </c>
      <c r="G69" s="10">
        <v>80</v>
      </c>
      <c r="H69" s="10"/>
      <c r="I69" s="51"/>
      <c r="J69" s="51"/>
      <c r="K69" s="51"/>
      <c r="L69" s="136">
        <v>60</v>
      </c>
      <c r="M69" s="136"/>
      <c r="N69" s="136"/>
      <c r="O69" s="247"/>
      <c r="P69" s="24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5" customHeight="1">
      <c r="A70" s="98" t="s">
        <v>86</v>
      </c>
      <c r="B70" s="13" t="s">
        <v>84</v>
      </c>
      <c r="C70" s="21" t="s">
        <v>195</v>
      </c>
      <c r="D70" s="22">
        <f t="shared" si="11"/>
        <v>68</v>
      </c>
      <c r="E70" s="10">
        <v>23</v>
      </c>
      <c r="F70" s="23">
        <f t="shared" si="12"/>
        <v>45</v>
      </c>
      <c r="G70" s="10">
        <v>16</v>
      </c>
      <c r="H70" s="10"/>
      <c r="I70" s="51"/>
      <c r="J70" s="51"/>
      <c r="K70" s="51"/>
      <c r="L70" s="136">
        <v>45</v>
      </c>
      <c r="M70" s="136"/>
      <c r="N70" s="136"/>
      <c r="O70" s="247"/>
      <c r="P70" s="24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5" customHeight="1" thickBot="1">
      <c r="A71" s="99" t="s">
        <v>87</v>
      </c>
      <c r="B71" s="19" t="s">
        <v>20</v>
      </c>
      <c r="C71" s="21" t="s">
        <v>237</v>
      </c>
      <c r="D71" s="22">
        <f t="shared" si="11"/>
        <v>105</v>
      </c>
      <c r="E71" s="30">
        <v>35</v>
      </c>
      <c r="F71" s="23">
        <f t="shared" si="12"/>
        <v>70</v>
      </c>
      <c r="G71" s="30">
        <v>34</v>
      </c>
      <c r="H71" s="30"/>
      <c r="I71" s="148"/>
      <c r="J71" s="148"/>
      <c r="K71" s="148"/>
      <c r="L71" s="149"/>
      <c r="M71" s="149">
        <v>32</v>
      </c>
      <c r="N71" s="149">
        <v>26</v>
      </c>
      <c r="O71" s="263">
        <v>12</v>
      </c>
      <c r="P71" s="264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5" customHeight="1" thickBot="1">
      <c r="A72" s="24" t="s">
        <v>23</v>
      </c>
      <c r="B72" s="25" t="s">
        <v>24</v>
      </c>
      <c r="C72" s="26" t="s">
        <v>242</v>
      </c>
      <c r="D72" s="27">
        <f aca="true" t="shared" si="13" ref="D72:O72">D73+D77+D81+D85+D89+D93+D97+D102</f>
        <v>3546</v>
      </c>
      <c r="E72" s="27">
        <f>E73+E77+E81+E85+E89+E93+E97+E102</f>
        <v>819</v>
      </c>
      <c r="F72" s="27">
        <f>F73+F77+F81+F85+F89+F93+F97+F102</f>
        <v>2727</v>
      </c>
      <c r="G72" s="27">
        <f t="shared" si="13"/>
        <v>680</v>
      </c>
      <c r="H72" s="27">
        <f t="shared" si="13"/>
        <v>40</v>
      </c>
      <c r="I72" s="81">
        <f t="shared" si="13"/>
        <v>0</v>
      </c>
      <c r="J72" s="81">
        <f t="shared" si="13"/>
        <v>0</v>
      </c>
      <c r="K72" s="81">
        <f t="shared" si="13"/>
        <v>112</v>
      </c>
      <c r="L72" s="81">
        <f t="shared" si="13"/>
        <v>357</v>
      </c>
      <c r="M72" s="81">
        <f t="shared" si="13"/>
        <v>480</v>
      </c>
      <c r="N72" s="81">
        <f>N73+N77+N81+N85+N89+N93+N97+N102</f>
        <v>786</v>
      </c>
      <c r="O72" s="265">
        <f t="shared" si="13"/>
        <v>552</v>
      </c>
      <c r="P72" s="266">
        <f>P73+P77+P81+P85+P89+P93+P97+P102</f>
        <v>440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29.25" customHeight="1" thickBot="1">
      <c r="A73" s="24" t="s">
        <v>25</v>
      </c>
      <c r="B73" s="25" t="s">
        <v>88</v>
      </c>
      <c r="C73" s="89" t="s">
        <v>209</v>
      </c>
      <c r="D73" s="27">
        <f>D74+D75+D76</f>
        <v>474</v>
      </c>
      <c r="E73" s="27">
        <f aca="true" t="shared" si="14" ref="E73:P73">E74+E75+E76</f>
        <v>122</v>
      </c>
      <c r="F73" s="27">
        <f>F74+F75+F76</f>
        <v>352</v>
      </c>
      <c r="G73" s="27">
        <f t="shared" si="14"/>
        <v>110</v>
      </c>
      <c r="H73" s="27">
        <f t="shared" si="14"/>
        <v>0</v>
      </c>
      <c r="I73" s="81">
        <f t="shared" si="14"/>
        <v>0</v>
      </c>
      <c r="J73" s="81">
        <f t="shared" si="14"/>
        <v>0</v>
      </c>
      <c r="K73" s="81">
        <f t="shared" si="14"/>
        <v>0</v>
      </c>
      <c r="L73" s="81">
        <f t="shared" si="14"/>
        <v>0</v>
      </c>
      <c r="M73" s="81">
        <f t="shared" si="14"/>
        <v>192</v>
      </c>
      <c r="N73" s="81">
        <f t="shared" si="14"/>
        <v>160</v>
      </c>
      <c r="O73" s="265">
        <f t="shared" si="14"/>
        <v>0</v>
      </c>
      <c r="P73" s="266">
        <f t="shared" si="14"/>
        <v>0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5" customHeight="1">
      <c r="A74" s="97" t="s">
        <v>26</v>
      </c>
      <c r="B74" s="20" t="s">
        <v>89</v>
      </c>
      <c r="C74" s="21" t="s">
        <v>235</v>
      </c>
      <c r="D74" s="22">
        <f>E74+F74</f>
        <v>366</v>
      </c>
      <c r="E74" s="22">
        <v>122</v>
      </c>
      <c r="F74" s="23">
        <f>I74+J74+K74+L74+M74+N74+O74+P74</f>
        <v>244</v>
      </c>
      <c r="G74" s="22">
        <v>110</v>
      </c>
      <c r="H74" s="22"/>
      <c r="I74" s="23"/>
      <c r="J74" s="23"/>
      <c r="K74" s="23"/>
      <c r="L74" s="145"/>
      <c r="M74" s="145">
        <v>192</v>
      </c>
      <c r="N74" s="145">
        <f>52</f>
        <v>52</v>
      </c>
      <c r="O74" s="261"/>
      <c r="P74" s="262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" customHeight="1">
      <c r="A75" s="98" t="s">
        <v>90</v>
      </c>
      <c r="B75" s="13" t="s">
        <v>27</v>
      </c>
      <c r="C75" s="14" t="s">
        <v>198</v>
      </c>
      <c r="D75" s="22">
        <f>E75+F75</f>
        <v>72</v>
      </c>
      <c r="E75" s="10"/>
      <c r="F75" s="23">
        <f>I75+J75+K75+L75+M75+N75+O75+P75</f>
        <v>72</v>
      </c>
      <c r="G75" s="10"/>
      <c r="H75" s="10"/>
      <c r="I75" s="51"/>
      <c r="J75" s="51"/>
      <c r="K75" s="51"/>
      <c r="L75" s="136"/>
      <c r="M75" s="136"/>
      <c r="N75" s="136">
        <v>72</v>
      </c>
      <c r="O75" s="247"/>
      <c r="P75" s="24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5" customHeight="1" thickBot="1">
      <c r="A76" s="99" t="s">
        <v>91</v>
      </c>
      <c r="B76" s="19" t="s">
        <v>28</v>
      </c>
      <c r="C76" s="14" t="s">
        <v>198</v>
      </c>
      <c r="D76" s="22">
        <f>E76+F76</f>
        <v>36</v>
      </c>
      <c r="E76" s="30"/>
      <c r="F76" s="23">
        <f>I76+J76+K76+L76+M76+N76+O76+P76</f>
        <v>36</v>
      </c>
      <c r="G76" s="30"/>
      <c r="H76" s="30"/>
      <c r="I76" s="148"/>
      <c r="J76" s="148"/>
      <c r="K76" s="148"/>
      <c r="L76" s="149"/>
      <c r="M76" s="149"/>
      <c r="N76" s="149">
        <v>36</v>
      </c>
      <c r="O76" s="263"/>
      <c r="P76" s="264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30.75" customHeight="1" thickBot="1">
      <c r="A77" s="24" t="s">
        <v>29</v>
      </c>
      <c r="B77" s="25" t="s">
        <v>92</v>
      </c>
      <c r="C77" s="89" t="s">
        <v>209</v>
      </c>
      <c r="D77" s="27">
        <f>D78+D79+D80</f>
        <v>477</v>
      </c>
      <c r="E77" s="27">
        <f aca="true" t="shared" si="15" ref="E77:P77">E78+E79+E80</f>
        <v>111</v>
      </c>
      <c r="F77" s="27">
        <f>F78+F79+F80</f>
        <v>366</v>
      </c>
      <c r="G77" s="27">
        <f t="shared" si="15"/>
        <v>60</v>
      </c>
      <c r="H77" s="27">
        <f t="shared" si="15"/>
        <v>0</v>
      </c>
      <c r="I77" s="81">
        <f t="shared" si="15"/>
        <v>0</v>
      </c>
      <c r="J77" s="81">
        <f t="shared" si="15"/>
        <v>0</v>
      </c>
      <c r="K77" s="81">
        <f t="shared" si="15"/>
        <v>0</v>
      </c>
      <c r="L77" s="81">
        <f t="shared" si="15"/>
        <v>0</v>
      </c>
      <c r="M77" s="81">
        <f t="shared" si="15"/>
        <v>144</v>
      </c>
      <c r="N77" s="81">
        <f t="shared" si="15"/>
        <v>222</v>
      </c>
      <c r="O77" s="265">
        <f>O78+O79+O80</f>
        <v>0</v>
      </c>
      <c r="P77" s="266">
        <f t="shared" si="15"/>
        <v>0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5" customHeight="1">
      <c r="A78" s="97" t="s">
        <v>30</v>
      </c>
      <c r="B78" s="20" t="s">
        <v>93</v>
      </c>
      <c r="C78" s="21" t="s">
        <v>235</v>
      </c>
      <c r="D78" s="22">
        <f>E78+F78</f>
        <v>333</v>
      </c>
      <c r="E78" s="22">
        <v>111</v>
      </c>
      <c r="F78" s="23">
        <f>I78+J78+K78+L78+M78+N78+O78+P78</f>
        <v>222</v>
      </c>
      <c r="G78" s="22">
        <v>60</v>
      </c>
      <c r="H78" s="22"/>
      <c r="I78" s="23"/>
      <c r="J78" s="23"/>
      <c r="K78" s="23"/>
      <c r="L78" s="145"/>
      <c r="M78" s="145">
        <v>144</v>
      </c>
      <c r="N78" s="145">
        <v>78</v>
      </c>
      <c r="O78" s="261"/>
      <c r="P78" s="262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5" customHeight="1">
      <c r="A79" s="98" t="s">
        <v>94</v>
      </c>
      <c r="B79" s="13" t="s">
        <v>27</v>
      </c>
      <c r="C79" s="14" t="s">
        <v>198</v>
      </c>
      <c r="D79" s="22">
        <f>E79+F79</f>
        <v>72</v>
      </c>
      <c r="E79" s="10"/>
      <c r="F79" s="23">
        <f aca="true" t="shared" si="16" ref="F79:F105">I79+J79+K79+L79+M79+N79+O79+P79</f>
        <v>72</v>
      </c>
      <c r="G79" s="10"/>
      <c r="H79" s="10"/>
      <c r="I79" s="51"/>
      <c r="J79" s="51"/>
      <c r="K79" s="51"/>
      <c r="L79" s="136"/>
      <c r="M79" s="136"/>
      <c r="N79" s="136">
        <v>72</v>
      </c>
      <c r="O79" s="247"/>
      <c r="P79" s="24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5" customHeight="1" thickBot="1">
      <c r="A80" s="99" t="s">
        <v>95</v>
      </c>
      <c r="B80" s="19" t="s">
        <v>28</v>
      </c>
      <c r="C80" s="14" t="s">
        <v>198</v>
      </c>
      <c r="D80" s="22">
        <f>E80+F80</f>
        <v>72</v>
      </c>
      <c r="E80" s="30"/>
      <c r="F80" s="85">
        <f t="shared" si="16"/>
        <v>72</v>
      </c>
      <c r="G80" s="30"/>
      <c r="H80" s="30"/>
      <c r="I80" s="148"/>
      <c r="J80" s="148"/>
      <c r="K80" s="148"/>
      <c r="L80" s="149"/>
      <c r="M80" s="149"/>
      <c r="N80" s="149">
        <v>72</v>
      </c>
      <c r="O80" s="263"/>
      <c r="P80" s="264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30" customHeight="1" thickBot="1">
      <c r="A81" s="24" t="s">
        <v>31</v>
      </c>
      <c r="B81" s="25" t="s">
        <v>96</v>
      </c>
      <c r="C81" s="89" t="s">
        <v>209</v>
      </c>
      <c r="D81" s="27">
        <f>D82+D83+D84</f>
        <v>447</v>
      </c>
      <c r="E81" s="27">
        <f aca="true" t="shared" si="17" ref="E81:P81">E82+E83+E84</f>
        <v>113</v>
      </c>
      <c r="F81" s="31">
        <f>F82+F83+F84</f>
        <v>334</v>
      </c>
      <c r="G81" s="27">
        <f t="shared" si="17"/>
        <v>100</v>
      </c>
      <c r="H81" s="27">
        <v>20</v>
      </c>
      <c r="I81" s="81">
        <f t="shared" si="17"/>
        <v>0</v>
      </c>
      <c r="J81" s="81">
        <f t="shared" si="17"/>
        <v>0</v>
      </c>
      <c r="K81" s="81">
        <f t="shared" si="17"/>
        <v>0</v>
      </c>
      <c r="L81" s="81">
        <f t="shared" si="17"/>
        <v>0</v>
      </c>
      <c r="M81" s="81">
        <f t="shared" si="17"/>
        <v>96</v>
      </c>
      <c r="N81" s="81">
        <f>N82+N83+N84</f>
        <v>238</v>
      </c>
      <c r="O81" s="265">
        <f>O82+O83+O84</f>
        <v>0</v>
      </c>
      <c r="P81" s="266">
        <f t="shared" si="17"/>
        <v>0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5" customHeight="1">
      <c r="A82" s="97" t="s">
        <v>32</v>
      </c>
      <c r="B82" s="20" t="s">
        <v>97</v>
      </c>
      <c r="C82" s="21" t="s">
        <v>235</v>
      </c>
      <c r="D82" s="22">
        <f>E82+F82</f>
        <v>339</v>
      </c>
      <c r="E82" s="22">
        <v>113</v>
      </c>
      <c r="F82" s="23">
        <f t="shared" si="16"/>
        <v>226</v>
      </c>
      <c r="G82" s="22">
        <v>100</v>
      </c>
      <c r="H82" s="22">
        <v>20</v>
      </c>
      <c r="I82" s="23"/>
      <c r="J82" s="23"/>
      <c r="K82" s="23"/>
      <c r="L82" s="145"/>
      <c r="M82" s="145">
        <v>96</v>
      </c>
      <c r="N82" s="145">
        <v>130</v>
      </c>
      <c r="O82" s="261">
        <v>0</v>
      </c>
      <c r="P82" s="262">
        <v>0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5" customHeight="1">
      <c r="A83" s="98" t="s">
        <v>98</v>
      </c>
      <c r="B83" s="13" t="s">
        <v>27</v>
      </c>
      <c r="C83" s="14" t="s">
        <v>198</v>
      </c>
      <c r="D83" s="22">
        <f>E83+F83</f>
        <v>72</v>
      </c>
      <c r="E83" s="10"/>
      <c r="F83" s="23">
        <f t="shared" si="16"/>
        <v>72</v>
      </c>
      <c r="G83" s="10"/>
      <c r="H83" s="10"/>
      <c r="I83" s="51"/>
      <c r="J83" s="51"/>
      <c r="K83" s="51"/>
      <c r="L83" s="136"/>
      <c r="M83" s="136"/>
      <c r="N83" s="136">
        <v>72</v>
      </c>
      <c r="O83" s="247">
        <v>0</v>
      </c>
      <c r="P83" s="248">
        <v>0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5" customHeight="1" thickBot="1">
      <c r="A84" s="99" t="s">
        <v>99</v>
      </c>
      <c r="B84" s="19" t="s">
        <v>28</v>
      </c>
      <c r="C84" s="29" t="s">
        <v>198</v>
      </c>
      <c r="D84" s="22">
        <f>E84+F84</f>
        <v>36</v>
      </c>
      <c r="E84" s="30"/>
      <c r="F84" s="85">
        <f t="shared" si="16"/>
        <v>36</v>
      </c>
      <c r="G84" s="30"/>
      <c r="H84" s="30"/>
      <c r="I84" s="148"/>
      <c r="J84" s="148"/>
      <c r="K84" s="148"/>
      <c r="L84" s="149"/>
      <c r="M84" s="149"/>
      <c r="N84" s="149">
        <v>36</v>
      </c>
      <c r="O84" s="263">
        <v>0</v>
      </c>
      <c r="P84" s="264">
        <v>0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29.25" customHeight="1" thickBot="1">
      <c r="A85" s="24" t="s">
        <v>33</v>
      </c>
      <c r="B85" s="25" t="s">
        <v>100</v>
      </c>
      <c r="C85" s="89" t="s">
        <v>209</v>
      </c>
      <c r="D85" s="27">
        <f>D86+D87+D88</f>
        <v>874</v>
      </c>
      <c r="E85" s="27">
        <f aca="true" t="shared" si="18" ref="E85:P85">E86+E87+E88</f>
        <v>218</v>
      </c>
      <c r="F85" s="31">
        <f>F86+F87+F88</f>
        <v>656</v>
      </c>
      <c r="G85" s="27">
        <f t="shared" si="18"/>
        <v>160</v>
      </c>
      <c r="H85" s="27">
        <v>20</v>
      </c>
      <c r="I85" s="81">
        <f t="shared" si="18"/>
        <v>0</v>
      </c>
      <c r="J85" s="81">
        <f t="shared" si="18"/>
        <v>0</v>
      </c>
      <c r="K85" s="81">
        <f t="shared" si="18"/>
        <v>0</v>
      </c>
      <c r="L85" s="81">
        <f t="shared" si="18"/>
        <v>0</v>
      </c>
      <c r="M85" s="81">
        <f t="shared" si="18"/>
        <v>48</v>
      </c>
      <c r="N85" s="81">
        <f t="shared" si="18"/>
        <v>166</v>
      </c>
      <c r="O85" s="265">
        <f>O86+O87+O88</f>
        <v>300</v>
      </c>
      <c r="P85" s="266">
        <f t="shared" si="18"/>
        <v>142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5.75" customHeight="1">
      <c r="A86" s="97" t="s">
        <v>34</v>
      </c>
      <c r="B86" s="20" t="s">
        <v>101</v>
      </c>
      <c r="C86" s="21" t="s">
        <v>241</v>
      </c>
      <c r="D86" s="22">
        <f>E86+F86</f>
        <v>658</v>
      </c>
      <c r="E86" s="22">
        <v>218</v>
      </c>
      <c r="F86" s="23">
        <f t="shared" si="16"/>
        <v>440</v>
      </c>
      <c r="G86" s="22">
        <v>160</v>
      </c>
      <c r="H86" s="22">
        <v>20</v>
      </c>
      <c r="I86" s="23"/>
      <c r="J86" s="23"/>
      <c r="K86" s="23"/>
      <c r="L86" s="145"/>
      <c r="M86" s="145">
        <v>48</v>
      </c>
      <c r="N86" s="145">
        <v>130</v>
      </c>
      <c r="O86" s="268">
        <v>192</v>
      </c>
      <c r="P86" s="269">
        <v>70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5" customHeight="1">
      <c r="A87" s="98" t="s">
        <v>35</v>
      </c>
      <c r="B87" s="13" t="s">
        <v>27</v>
      </c>
      <c r="C87" s="14"/>
      <c r="D87" s="22"/>
      <c r="E87" s="9"/>
      <c r="F87" s="23"/>
      <c r="G87" s="10"/>
      <c r="H87" s="9"/>
      <c r="I87" s="11"/>
      <c r="J87" s="11"/>
      <c r="K87" s="11"/>
      <c r="L87" s="136"/>
      <c r="M87" s="106"/>
      <c r="N87" s="136"/>
      <c r="O87" s="270"/>
      <c r="P87" s="271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5" customHeight="1" thickBot="1">
      <c r="A88" s="99" t="s">
        <v>36</v>
      </c>
      <c r="B88" s="19" t="s">
        <v>28</v>
      </c>
      <c r="C88" s="29" t="s">
        <v>211</v>
      </c>
      <c r="D88" s="22">
        <f>E88+F88</f>
        <v>216</v>
      </c>
      <c r="E88" s="30"/>
      <c r="F88" s="85">
        <f t="shared" si="16"/>
        <v>216</v>
      </c>
      <c r="G88" s="30"/>
      <c r="H88" s="30"/>
      <c r="I88" s="148"/>
      <c r="J88" s="148"/>
      <c r="K88" s="148"/>
      <c r="L88" s="149"/>
      <c r="M88" s="149"/>
      <c r="N88" s="149">
        <v>36</v>
      </c>
      <c r="O88" s="272">
        <v>108</v>
      </c>
      <c r="P88" s="273">
        <v>72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30" customHeight="1" thickBot="1">
      <c r="A89" s="24" t="s">
        <v>37</v>
      </c>
      <c r="B89" s="25" t="s">
        <v>102</v>
      </c>
      <c r="C89" s="89" t="s">
        <v>209</v>
      </c>
      <c r="D89" s="27">
        <f>D90+D91+D92</f>
        <v>339</v>
      </c>
      <c r="E89" s="27">
        <f aca="true" t="shared" si="19" ref="E89:P89">E90+E91+E92</f>
        <v>87</v>
      </c>
      <c r="F89" s="31">
        <f>F90+F91+F92</f>
        <v>252</v>
      </c>
      <c r="G89" s="27">
        <f t="shared" si="19"/>
        <v>80</v>
      </c>
      <c r="H89" s="27">
        <f t="shared" si="19"/>
        <v>0</v>
      </c>
      <c r="I89" s="81">
        <f t="shared" si="19"/>
        <v>0</v>
      </c>
      <c r="J89" s="81">
        <f t="shared" si="19"/>
        <v>0</v>
      </c>
      <c r="K89" s="81">
        <f t="shared" si="19"/>
        <v>0</v>
      </c>
      <c r="L89" s="81">
        <f t="shared" si="19"/>
        <v>0</v>
      </c>
      <c r="M89" s="81">
        <f t="shared" si="19"/>
        <v>0</v>
      </c>
      <c r="N89" s="81">
        <f t="shared" si="19"/>
        <v>0</v>
      </c>
      <c r="O89" s="265">
        <f>O90+O91+O92</f>
        <v>252</v>
      </c>
      <c r="P89" s="266">
        <f t="shared" si="19"/>
        <v>0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5" customHeight="1">
      <c r="A90" s="97" t="s">
        <v>38</v>
      </c>
      <c r="B90" s="20" t="s">
        <v>103</v>
      </c>
      <c r="C90" s="21" t="s">
        <v>212</v>
      </c>
      <c r="D90" s="22">
        <f>E90+F90</f>
        <v>267</v>
      </c>
      <c r="E90" s="22">
        <v>87</v>
      </c>
      <c r="F90" s="23">
        <f t="shared" si="16"/>
        <v>180</v>
      </c>
      <c r="G90" s="22">
        <v>80</v>
      </c>
      <c r="H90" s="22"/>
      <c r="I90" s="23"/>
      <c r="J90" s="23"/>
      <c r="K90" s="23"/>
      <c r="L90" s="145"/>
      <c r="M90" s="145"/>
      <c r="N90" s="145"/>
      <c r="O90" s="274">
        <v>180</v>
      </c>
      <c r="P90" s="275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5" customHeight="1">
      <c r="A91" s="98" t="s">
        <v>39</v>
      </c>
      <c r="B91" s="13" t="s">
        <v>27</v>
      </c>
      <c r="C91" s="29" t="s">
        <v>213</v>
      </c>
      <c r="D91" s="22">
        <f>E91+F91</f>
        <v>36</v>
      </c>
      <c r="E91" s="9"/>
      <c r="F91" s="23">
        <f t="shared" si="16"/>
        <v>36</v>
      </c>
      <c r="G91" s="10"/>
      <c r="H91" s="9"/>
      <c r="I91" s="11"/>
      <c r="J91" s="11"/>
      <c r="K91" s="11"/>
      <c r="L91" s="106"/>
      <c r="M91" s="106"/>
      <c r="N91" s="136"/>
      <c r="O91" s="270">
        <v>36</v>
      </c>
      <c r="P91" s="271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5" customHeight="1" thickBot="1">
      <c r="A92" s="99" t="s">
        <v>40</v>
      </c>
      <c r="B92" s="19" t="s">
        <v>28</v>
      </c>
      <c r="C92" s="29" t="s">
        <v>213</v>
      </c>
      <c r="D92" s="22">
        <f>E92+F92</f>
        <v>36</v>
      </c>
      <c r="E92" s="30"/>
      <c r="F92" s="85">
        <f t="shared" si="16"/>
        <v>36</v>
      </c>
      <c r="G92" s="30"/>
      <c r="H92" s="30"/>
      <c r="I92" s="148"/>
      <c r="J92" s="148"/>
      <c r="K92" s="148"/>
      <c r="L92" s="149"/>
      <c r="M92" s="149"/>
      <c r="N92" s="149"/>
      <c r="O92" s="272">
        <v>36</v>
      </c>
      <c r="P92" s="273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8.75" customHeight="1" thickBot="1">
      <c r="A93" s="24" t="s">
        <v>41</v>
      </c>
      <c r="B93" s="25" t="s">
        <v>104</v>
      </c>
      <c r="C93" s="26" t="s">
        <v>185</v>
      </c>
      <c r="D93" s="27">
        <f aca="true" t="shared" si="20" ref="D93:P93">D94+D96</f>
        <v>198</v>
      </c>
      <c r="E93" s="27">
        <f t="shared" si="20"/>
        <v>42</v>
      </c>
      <c r="F93" s="31">
        <f>F94+F95+F96</f>
        <v>156</v>
      </c>
      <c r="G93" s="27">
        <f t="shared" si="20"/>
        <v>50</v>
      </c>
      <c r="H93" s="27">
        <f t="shared" si="20"/>
        <v>0</v>
      </c>
      <c r="I93" s="81">
        <f t="shared" si="20"/>
        <v>0</v>
      </c>
      <c r="J93" s="81">
        <f t="shared" si="20"/>
        <v>0</v>
      </c>
      <c r="K93" s="81">
        <f t="shared" si="20"/>
        <v>0</v>
      </c>
      <c r="L93" s="81">
        <f t="shared" si="20"/>
        <v>0</v>
      </c>
      <c r="M93" s="81">
        <f t="shared" si="20"/>
        <v>0</v>
      </c>
      <c r="N93" s="81">
        <f t="shared" si="20"/>
        <v>0</v>
      </c>
      <c r="O93" s="265">
        <f>O94+O95+O96</f>
        <v>0</v>
      </c>
      <c r="P93" s="266">
        <f t="shared" si="20"/>
        <v>156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5" customHeight="1">
      <c r="A94" s="97" t="s">
        <v>207</v>
      </c>
      <c r="B94" s="20" t="s">
        <v>105</v>
      </c>
      <c r="C94" s="21" t="s">
        <v>186</v>
      </c>
      <c r="D94" s="22">
        <f>E94+F94</f>
        <v>126</v>
      </c>
      <c r="E94" s="22">
        <v>42</v>
      </c>
      <c r="F94" s="23">
        <f t="shared" si="16"/>
        <v>84</v>
      </c>
      <c r="G94" s="22">
        <v>50</v>
      </c>
      <c r="H94" s="22"/>
      <c r="I94" s="23"/>
      <c r="J94" s="23"/>
      <c r="K94" s="23"/>
      <c r="L94" s="145"/>
      <c r="M94" s="145"/>
      <c r="N94" s="145"/>
      <c r="O94" s="274"/>
      <c r="P94" s="275">
        <v>84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5" customHeight="1">
      <c r="A95" s="100" t="s">
        <v>208</v>
      </c>
      <c r="B95" s="33" t="s">
        <v>27</v>
      </c>
      <c r="C95" s="34"/>
      <c r="D95" s="22"/>
      <c r="E95" s="35"/>
      <c r="F95" s="23"/>
      <c r="G95" s="35"/>
      <c r="H95" s="35"/>
      <c r="I95" s="85"/>
      <c r="J95" s="85"/>
      <c r="K95" s="85"/>
      <c r="L95" s="162"/>
      <c r="M95" s="162"/>
      <c r="N95" s="162"/>
      <c r="O95" s="276"/>
      <c r="P95" s="277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29.25" customHeight="1" thickBot="1">
      <c r="A96" s="99" t="s">
        <v>42</v>
      </c>
      <c r="B96" s="19" t="s">
        <v>28</v>
      </c>
      <c r="C96" s="29" t="s">
        <v>199</v>
      </c>
      <c r="D96" s="22">
        <f>E96+F96</f>
        <v>72</v>
      </c>
      <c r="E96" s="28"/>
      <c r="F96" s="85">
        <f t="shared" si="16"/>
        <v>72</v>
      </c>
      <c r="G96" s="30"/>
      <c r="H96" s="28"/>
      <c r="I96" s="91"/>
      <c r="J96" s="91"/>
      <c r="K96" s="91"/>
      <c r="L96" s="109"/>
      <c r="M96" s="109"/>
      <c r="N96" s="149"/>
      <c r="O96" s="263"/>
      <c r="P96" s="264">
        <v>72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5" customHeight="1" thickBot="1">
      <c r="A97" s="24" t="s">
        <v>106</v>
      </c>
      <c r="B97" s="25" t="s">
        <v>141</v>
      </c>
      <c r="C97" s="89" t="s">
        <v>209</v>
      </c>
      <c r="D97" s="27">
        <f>D98+D99+D100+D101</f>
        <v>559</v>
      </c>
      <c r="E97" s="27">
        <f aca="true" t="shared" si="21" ref="E97:P97">E98+E99+E100+E101</f>
        <v>90</v>
      </c>
      <c r="F97" s="31">
        <f>F98+F99+F100+F101</f>
        <v>469</v>
      </c>
      <c r="G97" s="27">
        <f t="shared" si="21"/>
        <v>100</v>
      </c>
      <c r="H97" s="27">
        <f t="shared" si="21"/>
        <v>0</v>
      </c>
      <c r="I97" s="81">
        <f t="shared" si="21"/>
        <v>0</v>
      </c>
      <c r="J97" s="81">
        <f t="shared" si="21"/>
        <v>0</v>
      </c>
      <c r="K97" s="81">
        <f t="shared" si="21"/>
        <v>112</v>
      </c>
      <c r="L97" s="81">
        <f t="shared" si="21"/>
        <v>357</v>
      </c>
      <c r="M97" s="81">
        <f t="shared" si="21"/>
        <v>0</v>
      </c>
      <c r="N97" s="81">
        <f t="shared" si="21"/>
        <v>0</v>
      </c>
      <c r="O97" s="265">
        <f>O98+O99+O100+O101</f>
        <v>0</v>
      </c>
      <c r="P97" s="266">
        <f t="shared" si="21"/>
        <v>0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5" customHeight="1">
      <c r="A98" s="97" t="s">
        <v>113</v>
      </c>
      <c r="B98" s="20" t="s">
        <v>129</v>
      </c>
      <c r="C98" s="21" t="s">
        <v>200</v>
      </c>
      <c r="D98" s="22">
        <f>E98+F98</f>
        <v>135</v>
      </c>
      <c r="E98" s="22">
        <v>45</v>
      </c>
      <c r="F98" s="23">
        <f t="shared" si="16"/>
        <v>90</v>
      </c>
      <c r="G98" s="22">
        <v>50</v>
      </c>
      <c r="H98" s="22"/>
      <c r="I98" s="23"/>
      <c r="J98" s="23"/>
      <c r="K98" s="23">
        <v>48</v>
      </c>
      <c r="L98" s="145">
        <v>42</v>
      </c>
      <c r="M98" s="145"/>
      <c r="N98" s="145"/>
      <c r="O98" s="261"/>
      <c r="P98" s="262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5" customHeight="1">
      <c r="A99" s="98" t="s">
        <v>130</v>
      </c>
      <c r="B99" s="13" t="s">
        <v>131</v>
      </c>
      <c r="C99" s="21" t="s">
        <v>200</v>
      </c>
      <c r="D99" s="22">
        <f>E99+F99</f>
        <v>136</v>
      </c>
      <c r="E99" s="10">
        <v>45</v>
      </c>
      <c r="F99" s="23">
        <f t="shared" si="16"/>
        <v>91</v>
      </c>
      <c r="G99" s="10">
        <v>50</v>
      </c>
      <c r="H99" s="10"/>
      <c r="I99" s="51"/>
      <c r="J99" s="51"/>
      <c r="K99" s="51">
        <v>64</v>
      </c>
      <c r="L99" s="136">
        <v>27</v>
      </c>
      <c r="M99" s="136"/>
      <c r="N99" s="136"/>
      <c r="O99" s="247"/>
      <c r="P99" s="24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5" customHeight="1">
      <c r="A100" s="98" t="s">
        <v>107</v>
      </c>
      <c r="B100" s="13" t="s">
        <v>27</v>
      </c>
      <c r="C100" s="14" t="s">
        <v>201</v>
      </c>
      <c r="D100" s="22">
        <f>E100+F100</f>
        <v>288</v>
      </c>
      <c r="E100" s="9"/>
      <c r="F100" s="23">
        <f t="shared" si="16"/>
        <v>288</v>
      </c>
      <c r="G100" s="10"/>
      <c r="H100" s="9"/>
      <c r="I100" s="11"/>
      <c r="J100" s="11"/>
      <c r="K100" s="51"/>
      <c r="L100" s="136">
        <v>288</v>
      </c>
      <c r="M100" s="136"/>
      <c r="N100" s="136"/>
      <c r="O100" s="247"/>
      <c r="P100" s="24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5" customHeight="1" thickBot="1">
      <c r="A101" s="99" t="s">
        <v>108</v>
      </c>
      <c r="B101" s="19" t="s">
        <v>28</v>
      </c>
      <c r="C101" s="29"/>
      <c r="D101" s="22">
        <f>E101+F101</f>
        <v>0</v>
      </c>
      <c r="E101" s="28"/>
      <c r="F101" s="85"/>
      <c r="G101" s="30"/>
      <c r="H101" s="28"/>
      <c r="I101" s="91"/>
      <c r="J101" s="91"/>
      <c r="K101" s="91"/>
      <c r="L101" s="149"/>
      <c r="M101" s="149"/>
      <c r="N101" s="149"/>
      <c r="O101" s="263"/>
      <c r="P101" s="264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5" customHeight="1" thickBot="1">
      <c r="A102" s="90" t="s">
        <v>178</v>
      </c>
      <c r="B102" s="72" t="s">
        <v>170</v>
      </c>
      <c r="C102" s="89" t="s">
        <v>209</v>
      </c>
      <c r="D102" s="73">
        <f>D103+D104+D105+D106</f>
        <v>178</v>
      </c>
      <c r="E102" s="73">
        <f aca="true" t="shared" si="22" ref="E102:N102">E103+E104+E105+E106</f>
        <v>36</v>
      </c>
      <c r="F102" s="31">
        <f>F103+F104+F105+F106</f>
        <v>142</v>
      </c>
      <c r="G102" s="73">
        <f t="shared" si="22"/>
        <v>20</v>
      </c>
      <c r="H102" s="73">
        <f t="shared" si="22"/>
        <v>0</v>
      </c>
      <c r="I102" s="73">
        <f t="shared" si="22"/>
        <v>0</v>
      </c>
      <c r="J102" s="73">
        <f t="shared" si="22"/>
        <v>0</v>
      </c>
      <c r="K102" s="73">
        <f t="shared" si="22"/>
        <v>0</v>
      </c>
      <c r="L102" s="73">
        <f t="shared" si="22"/>
        <v>0</v>
      </c>
      <c r="M102" s="73">
        <f t="shared" si="22"/>
        <v>0</v>
      </c>
      <c r="N102" s="73">
        <f t="shared" si="22"/>
        <v>0</v>
      </c>
      <c r="O102" s="257">
        <f>O103+O104+O105+O106</f>
        <v>0</v>
      </c>
      <c r="P102" s="258">
        <f>P103+P104+P105+P106</f>
        <v>142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5" customHeight="1">
      <c r="A103" s="74" t="s">
        <v>179</v>
      </c>
      <c r="B103" s="75" t="s">
        <v>171</v>
      </c>
      <c r="C103" s="76" t="s">
        <v>220</v>
      </c>
      <c r="D103" s="59">
        <f>E103+F103</f>
        <v>53</v>
      </c>
      <c r="E103" s="59">
        <v>18</v>
      </c>
      <c r="F103" s="23">
        <f t="shared" si="16"/>
        <v>35</v>
      </c>
      <c r="G103" s="59">
        <v>10</v>
      </c>
      <c r="H103" s="59"/>
      <c r="I103" s="59"/>
      <c r="J103" s="59"/>
      <c r="K103" s="59"/>
      <c r="L103" s="59"/>
      <c r="M103" s="59"/>
      <c r="N103" s="59"/>
      <c r="O103" s="278"/>
      <c r="P103" s="279">
        <v>35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5" customHeight="1">
      <c r="A104" s="77" t="s">
        <v>180</v>
      </c>
      <c r="B104" s="78" t="s">
        <v>172</v>
      </c>
      <c r="C104" s="76" t="s">
        <v>220</v>
      </c>
      <c r="D104" s="59">
        <f>E104+F104</f>
        <v>53</v>
      </c>
      <c r="E104" s="59">
        <v>18</v>
      </c>
      <c r="F104" s="23">
        <f t="shared" si="16"/>
        <v>35</v>
      </c>
      <c r="G104" s="59">
        <v>10</v>
      </c>
      <c r="H104" s="59"/>
      <c r="I104" s="59"/>
      <c r="J104" s="59"/>
      <c r="K104" s="59"/>
      <c r="L104" s="59"/>
      <c r="M104" s="59"/>
      <c r="N104" s="59"/>
      <c r="O104" s="278"/>
      <c r="P104" s="279">
        <v>35</v>
      </c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" customHeight="1">
      <c r="A105" s="77" t="s">
        <v>181</v>
      </c>
      <c r="B105" s="79" t="s">
        <v>27</v>
      </c>
      <c r="C105" s="59" t="s">
        <v>199</v>
      </c>
      <c r="D105" s="59">
        <f>E105+F105</f>
        <v>72</v>
      </c>
      <c r="E105" s="61"/>
      <c r="F105" s="23">
        <f t="shared" si="16"/>
        <v>72</v>
      </c>
      <c r="G105" s="61"/>
      <c r="H105" s="61"/>
      <c r="I105" s="61"/>
      <c r="J105" s="61"/>
      <c r="K105" s="61"/>
      <c r="L105" s="61"/>
      <c r="M105" s="61"/>
      <c r="N105" s="61"/>
      <c r="O105" s="251"/>
      <c r="P105" s="252">
        <v>72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6.5" customHeight="1" thickBot="1">
      <c r="A106" s="82" t="s">
        <v>182</v>
      </c>
      <c r="B106" s="83" t="s">
        <v>28</v>
      </c>
      <c r="C106" s="84"/>
      <c r="D106" s="59"/>
      <c r="E106" s="71"/>
      <c r="F106" s="85"/>
      <c r="G106" s="71"/>
      <c r="H106" s="71"/>
      <c r="I106" s="71"/>
      <c r="J106" s="71"/>
      <c r="K106" s="71"/>
      <c r="L106" s="71"/>
      <c r="M106" s="71"/>
      <c r="N106" s="71"/>
      <c r="O106" s="255"/>
      <c r="P106" s="256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" customHeight="1" thickBot="1">
      <c r="A107" s="24"/>
      <c r="B107" s="88" t="s">
        <v>50</v>
      </c>
      <c r="C107" s="26" t="s">
        <v>243</v>
      </c>
      <c r="D107" s="27">
        <f>D32+D52+D57+D61</f>
        <v>7452</v>
      </c>
      <c r="E107" s="27">
        <f>E32+E52+E57+E61</f>
        <v>2124</v>
      </c>
      <c r="F107" s="81">
        <f>F32+F52+F57+F61</f>
        <v>5328</v>
      </c>
      <c r="G107" s="27">
        <f>G32+G52+G57+G62+G72</f>
        <v>2071</v>
      </c>
      <c r="H107" s="27">
        <f>H81+H85</f>
        <v>40</v>
      </c>
      <c r="I107" s="81">
        <f>I32</f>
        <v>612</v>
      </c>
      <c r="J107" s="81">
        <f>J32</f>
        <v>792</v>
      </c>
      <c r="K107" s="81">
        <f>K52+K57+K61</f>
        <v>576</v>
      </c>
      <c r="L107" s="167">
        <f>L52+L57+L61</f>
        <v>828</v>
      </c>
      <c r="M107" s="167">
        <f>M52+M61</f>
        <v>576</v>
      </c>
      <c r="N107" s="167">
        <f>N32+N52+N57+N61</f>
        <v>864</v>
      </c>
      <c r="O107" s="280">
        <f>O52+O61</f>
        <v>612</v>
      </c>
      <c r="P107" s="266">
        <f>P32+P52+P57+P61</f>
        <v>468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5" customHeight="1">
      <c r="A108" s="101" t="s">
        <v>109</v>
      </c>
      <c r="B108" s="86" t="s">
        <v>110</v>
      </c>
      <c r="C108" s="87"/>
      <c r="D108" s="37"/>
      <c r="E108" s="37"/>
      <c r="F108" s="36"/>
      <c r="G108" s="37"/>
      <c r="H108" s="37"/>
      <c r="I108" s="36"/>
      <c r="J108" s="36"/>
      <c r="K108" s="36"/>
      <c r="L108" s="168"/>
      <c r="M108" s="168"/>
      <c r="N108" s="168"/>
      <c r="O108" s="261"/>
      <c r="P108" s="281" t="s">
        <v>135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5" customHeight="1">
      <c r="A109" s="102" t="s">
        <v>63</v>
      </c>
      <c r="B109" s="12" t="s">
        <v>126</v>
      </c>
      <c r="C109" s="14"/>
      <c r="D109" s="16"/>
      <c r="E109" s="16"/>
      <c r="F109" s="17"/>
      <c r="G109" s="16"/>
      <c r="H109" s="16"/>
      <c r="I109" s="17"/>
      <c r="J109" s="17"/>
      <c r="K109" s="51"/>
      <c r="L109" s="136"/>
      <c r="M109" s="136"/>
      <c r="N109" s="106"/>
      <c r="O109" s="247"/>
      <c r="P109" s="282" t="s">
        <v>136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5" customHeight="1">
      <c r="A110" s="98" t="s">
        <v>202</v>
      </c>
      <c r="B110" s="80" t="s">
        <v>204</v>
      </c>
      <c r="C110" s="15"/>
      <c r="D110" s="9"/>
      <c r="E110" s="9"/>
      <c r="F110" s="11"/>
      <c r="G110" s="9"/>
      <c r="H110" s="9"/>
      <c r="I110" s="11"/>
      <c r="J110" s="11"/>
      <c r="K110" s="11"/>
      <c r="L110" s="106"/>
      <c r="M110" s="106"/>
      <c r="N110" s="106"/>
      <c r="O110" s="247"/>
      <c r="P110" s="283" t="s">
        <v>135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s="4" customFormat="1" ht="21" customHeight="1" thickBot="1">
      <c r="A111" s="180" t="s">
        <v>203</v>
      </c>
      <c r="B111" s="181" t="s">
        <v>205</v>
      </c>
      <c r="C111" s="182"/>
      <c r="D111" s="182"/>
      <c r="E111" s="182"/>
      <c r="F111" s="182"/>
      <c r="G111" s="182"/>
      <c r="H111" s="182"/>
      <c r="I111" s="183"/>
      <c r="J111" s="183"/>
      <c r="K111" s="183"/>
      <c r="L111" s="183"/>
      <c r="M111" s="183"/>
      <c r="N111" s="183"/>
      <c r="O111" s="284"/>
      <c r="P111" s="285" t="s">
        <v>206</v>
      </c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1:29" s="4" customFormat="1" ht="18.75" customHeight="1" thickBot="1">
      <c r="A112" s="330" t="s">
        <v>223</v>
      </c>
      <c r="B112" s="331"/>
      <c r="C112" s="331"/>
      <c r="D112" s="331"/>
      <c r="E112" s="332"/>
      <c r="F112" s="339" t="s">
        <v>50</v>
      </c>
      <c r="G112" s="340"/>
      <c r="H112" s="185" t="s">
        <v>59</v>
      </c>
      <c r="I112" s="94">
        <f>I32</f>
        <v>612</v>
      </c>
      <c r="J112" s="94">
        <f>J32</f>
        <v>792</v>
      </c>
      <c r="K112" s="94">
        <f>K32+K52+K57+K62+K74+K78+K82+K86+K90+K94+K98+K99+K103+K104</f>
        <v>576</v>
      </c>
      <c r="L112" s="94">
        <f>L32+L52+L57+L62+L74+L78+L82+L86+L90+L94+L98+L99+L103+L104</f>
        <v>540</v>
      </c>
      <c r="M112" s="94">
        <f>M32+M52+M57+M62+M74+M78+M82+M86+M90+M94+M98+M99+M103+M104</f>
        <v>576</v>
      </c>
      <c r="N112" s="94">
        <f>N55+N56+N71+N74+N78+N82+N86</f>
        <v>468</v>
      </c>
      <c r="O112" s="286">
        <f>O52+O57+O62+O74+O78+O82+O86+O90+O94+O98+O99+O103+O104</f>
        <v>432</v>
      </c>
      <c r="P112" s="287">
        <f>P52+P57+P62+P74+P78+P82+P86+P90+P94+P98+P99+P103+P104</f>
        <v>252</v>
      </c>
      <c r="Q112" s="18"/>
      <c r="R112" s="227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</row>
    <row r="113" spans="1:29" s="4" customFormat="1" ht="20.25" customHeight="1" thickBot="1">
      <c r="A113" s="333"/>
      <c r="B113" s="334"/>
      <c r="C113" s="334"/>
      <c r="D113" s="334"/>
      <c r="E113" s="335"/>
      <c r="F113" s="341"/>
      <c r="G113" s="342"/>
      <c r="H113" s="104" t="s">
        <v>60</v>
      </c>
      <c r="I113" s="94"/>
      <c r="J113" s="94"/>
      <c r="K113" s="94"/>
      <c r="L113" s="94">
        <f>L75+L79+L83+L87+L91+L95+L100+L105</f>
        <v>288</v>
      </c>
      <c r="M113" s="94">
        <f>M75+M79+M83+M87+M91+M95+M100+M105</f>
        <v>0</v>
      </c>
      <c r="N113" s="94">
        <f>N75+N79+N83+N87+N91+N95+N100+N105</f>
        <v>216</v>
      </c>
      <c r="O113" s="286">
        <f>O75+O79+O83+O87+O91+O95+O100+O105</f>
        <v>36</v>
      </c>
      <c r="P113" s="286">
        <f>P75+P79+P83+P87+P91+P95+P100+P105</f>
        <v>72</v>
      </c>
      <c r="Q113" s="18"/>
      <c r="R113" s="227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</row>
    <row r="114" spans="1:29" s="4" customFormat="1" ht="30.75" customHeight="1" thickBot="1">
      <c r="A114" s="333"/>
      <c r="B114" s="334"/>
      <c r="C114" s="334"/>
      <c r="D114" s="334"/>
      <c r="E114" s="335"/>
      <c r="F114" s="341"/>
      <c r="G114" s="342"/>
      <c r="H114" s="104" t="s">
        <v>111</v>
      </c>
      <c r="I114" s="94">
        <f>I76+I80+I84+I88+I92+I96+I101+I106</f>
        <v>0</v>
      </c>
      <c r="J114" s="94">
        <f aca="true" t="shared" si="23" ref="J114:P114">J76+J80+J84+J88+J92+J96+J101+J106</f>
        <v>0</v>
      </c>
      <c r="K114" s="94">
        <f t="shared" si="23"/>
        <v>0</v>
      </c>
      <c r="L114" s="94">
        <f t="shared" si="23"/>
        <v>0</v>
      </c>
      <c r="M114" s="94">
        <f t="shared" si="23"/>
        <v>0</v>
      </c>
      <c r="N114" s="94">
        <f t="shared" si="23"/>
        <v>180</v>
      </c>
      <c r="O114" s="286">
        <f t="shared" si="23"/>
        <v>144</v>
      </c>
      <c r="P114" s="286">
        <f t="shared" si="23"/>
        <v>144</v>
      </c>
      <c r="Q114" s="18"/>
      <c r="R114" s="227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</row>
    <row r="115" spans="1:29" s="4" customFormat="1" ht="29.25" customHeight="1">
      <c r="A115" s="333"/>
      <c r="B115" s="334"/>
      <c r="C115" s="334"/>
      <c r="D115" s="334"/>
      <c r="E115" s="335"/>
      <c r="F115" s="341"/>
      <c r="G115" s="342"/>
      <c r="H115" s="104" t="s">
        <v>112</v>
      </c>
      <c r="I115" s="94">
        <f>I108</f>
        <v>0</v>
      </c>
      <c r="J115" s="94">
        <f aca="true" t="shared" si="24" ref="J115:O115">J108</f>
        <v>0</v>
      </c>
      <c r="K115" s="94">
        <f t="shared" si="24"/>
        <v>0</v>
      </c>
      <c r="L115" s="94">
        <f t="shared" si="24"/>
        <v>0</v>
      </c>
      <c r="M115" s="94">
        <f t="shared" si="24"/>
        <v>0</v>
      </c>
      <c r="N115" s="94">
        <f t="shared" si="24"/>
        <v>0</v>
      </c>
      <c r="O115" s="286">
        <f t="shared" si="24"/>
        <v>0</v>
      </c>
      <c r="P115" s="286">
        <v>144</v>
      </c>
      <c r="Q115" s="18"/>
      <c r="R115" s="227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1:29" s="4" customFormat="1" ht="36" customHeight="1">
      <c r="A116" s="333"/>
      <c r="B116" s="334"/>
      <c r="C116" s="334"/>
      <c r="D116" s="334"/>
      <c r="E116" s="335"/>
      <c r="F116" s="341"/>
      <c r="G116" s="342"/>
      <c r="H116" s="104" t="s">
        <v>137</v>
      </c>
      <c r="I116" s="11">
        <v>0</v>
      </c>
      <c r="J116" s="11">
        <v>3</v>
      </c>
      <c r="K116" s="11">
        <v>2</v>
      </c>
      <c r="L116" s="106">
        <v>4</v>
      </c>
      <c r="M116" s="106">
        <v>3</v>
      </c>
      <c r="N116" s="106">
        <v>3</v>
      </c>
      <c r="O116" s="288">
        <v>2</v>
      </c>
      <c r="P116" s="289">
        <v>5</v>
      </c>
      <c r="Q116" s="18"/>
      <c r="R116" s="227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</row>
    <row r="117" spans="1:29" s="4" customFormat="1" ht="15.75" customHeight="1">
      <c r="A117" s="333"/>
      <c r="B117" s="334"/>
      <c r="C117" s="334"/>
      <c r="D117" s="334"/>
      <c r="E117" s="335"/>
      <c r="F117" s="341"/>
      <c r="G117" s="342"/>
      <c r="H117" s="104" t="s">
        <v>61</v>
      </c>
      <c r="I117" s="11">
        <v>3</v>
      </c>
      <c r="J117" s="11">
        <v>6</v>
      </c>
      <c r="K117" s="11">
        <v>3</v>
      </c>
      <c r="L117" s="106">
        <v>7</v>
      </c>
      <c r="M117" s="106">
        <v>1</v>
      </c>
      <c r="N117" s="106">
        <v>9</v>
      </c>
      <c r="O117" s="288">
        <v>3</v>
      </c>
      <c r="P117" s="289">
        <v>7</v>
      </c>
      <c r="Q117" s="18"/>
      <c r="R117" s="227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</row>
    <row r="118" spans="1:18" ht="15" thickBot="1">
      <c r="A118" s="336"/>
      <c r="B118" s="337"/>
      <c r="C118" s="337"/>
      <c r="D118" s="337"/>
      <c r="E118" s="338"/>
      <c r="F118" s="343"/>
      <c r="G118" s="344"/>
      <c r="H118" s="105" t="s">
        <v>62</v>
      </c>
      <c r="I118" s="171">
        <v>2</v>
      </c>
      <c r="J118" s="171">
        <v>0</v>
      </c>
      <c r="K118" s="171">
        <v>0</v>
      </c>
      <c r="L118" s="107">
        <v>2</v>
      </c>
      <c r="M118" s="107">
        <v>1</v>
      </c>
      <c r="N118" s="107">
        <v>0</v>
      </c>
      <c r="O118" s="290">
        <v>2</v>
      </c>
      <c r="P118" s="291">
        <v>0</v>
      </c>
      <c r="Q118" s="18"/>
      <c r="R118" s="228"/>
    </row>
    <row r="119" spans="1:18" ht="15.75">
      <c r="A119" s="2"/>
      <c r="B119" s="2"/>
      <c r="C119" s="2"/>
      <c r="D119" s="2"/>
      <c r="E119" s="2"/>
      <c r="F119" s="7"/>
      <c r="G119" s="2"/>
      <c r="H119" s="2"/>
      <c r="I119" s="7"/>
      <c r="R119" s="228"/>
    </row>
    <row r="120" spans="1:18" ht="15.75" customHeight="1">
      <c r="A120" s="2"/>
      <c r="B120" s="2"/>
      <c r="C120" s="2"/>
      <c r="D120" s="2"/>
      <c r="E120" s="2"/>
      <c r="F120" s="7"/>
      <c r="G120" s="2"/>
      <c r="H120" s="187"/>
      <c r="I120" s="356"/>
      <c r="J120" s="356"/>
      <c r="K120" s="356"/>
      <c r="L120" s="355"/>
      <c r="M120" s="355"/>
      <c r="N120" s="355"/>
      <c r="O120" s="360"/>
      <c r="P120" s="361"/>
      <c r="Q120" s="188"/>
      <c r="R120" s="229"/>
    </row>
    <row r="121" spans="1:18" ht="15.75">
      <c r="A121" s="2"/>
      <c r="B121" s="2"/>
      <c r="C121" s="2"/>
      <c r="D121" s="2"/>
      <c r="E121" s="2"/>
      <c r="F121" s="7"/>
      <c r="G121" s="2"/>
      <c r="H121" s="187"/>
      <c r="I121" s="356"/>
      <c r="J121" s="356"/>
      <c r="K121" s="356"/>
      <c r="L121" s="355"/>
      <c r="M121" s="355"/>
      <c r="N121" s="355"/>
      <c r="O121" s="360"/>
      <c r="P121" s="361"/>
      <c r="Q121" s="188"/>
      <c r="R121" s="188"/>
    </row>
    <row r="122" spans="1:18" ht="15.75">
      <c r="A122" s="1"/>
      <c r="B122" s="1"/>
      <c r="C122" s="1"/>
      <c r="D122" s="1"/>
      <c r="E122" s="1"/>
      <c r="F122" s="6"/>
      <c r="G122" s="1"/>
      <c r="H122" s="189"/>
      <c r="I122" s="356"/>
      <c r="J122" s="356"/>
      <c r="K122" s="356"/>
      <c r="L122" s="355"/>
      <c r="M122" s="355"/>
      <c r="N122" s="355"/>
      <c r="O122" s="360"/>
      <c r="P122" s="361"/>
      <c r="Q122" s="188"/>
      <c r="R122" s="188"/>
    </row>
    <row r="123" spans="1:9" ht="15.75">
      <c r="A123" s="1"/>
      <c r="B123" s="1"/>
      <c r="C123" s="1"/>
      <c r="D123" s="1"/>
      <c r="E123" s="1"/>
      <c r="F123" s="6"/>
      <c r="G123" s="1"/>
      <c r="H123" s="1"/>
      <c r="I123" s="6"/>
    </row>
    <row r="124" spans="1:9" ht="15.75">
      <c r="A124" s="1"/>
      <c r="B124" s="1"/>
      <c r="C124" s="1"/>
      <c r="D124" s="1"/>
      <c r="E124" s="1"/>
      <c r="F124" s="6"/>
      <c r="G124" s="1"/>
      <c r="H124" s="1"/>
      <c r="I124" s="6"/>
    </row>
    <row r="125" spans="1:9" ht="15.75">
      <c r="A125" s="1"/>
      <c r="B125" s="1"/>
      <c r="C125" s="1"/>
      <c r="D125" s="1"/>
      <c r="E125" s="1"/>
      <c r="F125" s="6"/>
      <c r="G125" s="1"/>
      <c r="H125" s="1"/>
      <c r="I125" s="6"/>
    </row>
    <row r="126" spans="1:9" ht="15.75">
      <c r="A126" s="1"/>
      <c r="B126" s="1"/>
      <c r="C126" s="1"/>
      <c r="D126" s="1"/>
      <c r="E126" s="1"/>
      <c r="F126" s="6"/>
      <c r="G126" s="1"/>
      <c r="H126" s="1"/>
      <c r="I126" s="6"/>
    </row>
    <row r="127" spans="1:9" ht="15.75">
      <c r="A127" s="1"/>
      <c r="B127" s="1"/>
      <c r="C127" s="3"/>
      <c r="D127" s="1"/>
      <c r="E127" s="1"/>
      <c r="F127" s="6"/>
      <c r="G127" s="1"/>
      <c r="H127" s="1"/>
      <c r="I127" s="6"/>
    </row>
    <row r="128" spans="1:9" ht="15.75">
      <c r="A128" s="1"/>
      <c r="B128" s="1"/>
      <c r="C128" s="1"/>
      <c r="D128" s="1"/>
      <c r="E128" s="1"/>
      <c r="F128" s="6"/>
      <c r="G128" s="1"/>
      <c r="H128" s="1"/>
      <c r="I128" s="6"/>
    </row>
    <row r="129" spans="1:9" ht="15.75">
      <c r="A129" s="1"/>
      <c r="B129" s="1"/>
      <c r="C129" s="1"/>
      <c r="D129" s="1"/>
      <c r="E129" s="1"/>
      <c r="F129" s="6"/>
      <c r="G129" s="1"/>
      <c r="H129" s="1"/>
      <c r="I129" s="6"/>
    </row>
    <row r="130" spans="1:9" ht="15.75">
      <c r="A130" s="1"/>
      <c r="B130" s="1"/>
      <c r="C130" s="1"/>
      <c r="D130" s="1"/>
      <c r="E130" s="1"/>
      <c r="F130" s="6"/>
      <c r="G130" s="1"/>
      <c r="H130" s="1"/>
      <c r="I130" s="6"/>
    </row>
    <row r="131" spans="1:9" ht="15.75">
      <c r="A131" s="1"/>
      <c r="B131" s="1"/>
      <c r="C131" s="1"/>
      <c r="D131" s="1"/>
      <c r="E131" s="1"/>
      <c r="F131" s="6"/>
      <c r="G131" s="1"/>
      <c r="H131" s="1"/>
      <c r="I131" s="6"/>
    </row>
    <row r="132" spans="1:9" ht="15.75">
      <c r="A132" s="1"/>
      <c r="B132" s="1"/>
      <c r="C132" s="1"/>
      <c r="D132" s="1"/>
      <c r="E132" s="1"/>
      <c r="F132" s="6"/>
      <c r="G132" s="1"/>
      <c r="H132" s="1"/>
      <c r="I132" s="6"/>
    </row>
    <row r="133" spans="1:9" ht="15.75">
      <c r="A133" s="1"/>
      <c r="B133" s="1"/>
      <c r="C133" s="1"/>
      <c r="D133" s="1"/>
      <c r="E133" s="1"/>
      <c r="F133" s="6"/>
      <c r="G133" s="1"/>
      <c r="H133" s="1"/>
      <c r="I133" s="6"/>
    </row>
    <row r="134" spans="1:9" ht="15.75">
      <c r="A134" s="1"/>
      <c r="B134" s="1"/>
      <c r="C134" s="1"/>
      <c r="D134" s="1"/>
      <c r="E134" s="1"/>
      <c r="F134" s="6"/>
      <c r="G134" s="1"/>
      <c r="H134" s="1"/>
      <c r="I134" s="6"/>
    </row>
    <row r="135" spans="1:9" ht="15.75">
      <c r="A135" s="1"/>
      <c r="B135" s="1"/>
      <c r="C135" s="1"/>
      <c r="D135" s="1"/>
      <c r="E135" s="1"/>
      <c r="F135" s="6"/>
      <c r="G135" s="1"/>
      <c r="H135" s="1"/>
      <c r="I135" s="6"/>
    </row>
    <row r="136" spans="1:9" ht="15.75">
      <c r="A136" s="1"/>
      <c r="B136" s="1"/>
      <c r="C136" s="1"/>
      <c r="D136" s="1"/>
      <c r="E136" s="1"/>
      <c r="F136" s="6"/>
      <c r="G136" s="1"/>
      <c r="H136" s="1"/>
      <c r="I136" s="6"/>
    </row>
    <row r="137" spans="1:9" ht="15.75">
      <c r="A137" s="1"/>
      <c r="B137" s="1"/>
      <c r="C137" s="1"/>
      <c r="D137" s="1"/>
      <c r="E137" s="1"/>
      <c r="F137" s="6"/>
      <c r="G137" s="1"/>
      <c r="H137" s="1"/>
      <c r="I137" s="6"/>
    </row>
    <row r="138" spans="1:9" ht="15.75">
      <c r="A138" s="1"/>
      <c r="B138" s="1"/>
      <c r="C138" s="1"/>
      <c r="D138" s="1"/>
      <c r="E138" s="1"/>
      <c r="F138" s="6"/>
      <c r="G138" s="1"/>
      <c r="H138" s="1"/>
      <c r="I138" s="6"/>
    </row>
    <row r="139" spans="1:9" ht="15.75">
      <c r="A139" s="1"/>
      <c r="B139" s="1"/>
      <c r="C139" s="1"/>
      <c r="D139" s="1"/>
      <c r="E139" s="1"/>
      <c r="F139" s="6"/>
      <c r="G139" s="1"/>
      <c r="H139" s="1"/>
      <c r="I139" s="6"/>
    </row>
    <row r="140" spans="1:9" ht="15.75">
      <c r="A140" s="1"/>
      <c r="B140" s="1"/>
      <c r="C140" s="1"/>
      <c r="D140" s="1"/>
      <c r="E140" s="1"/>
      <c r="F140" s="6"/>
      <c r="G140" s="1"/>
      <c r="H140" s="1"/>
      <c r="I140" s="6"/>
    </row>
    <row r="141" spans="1:9" ht="15.75">
      <c r="A141" s="1"/>
      <c r="B141" s="1"/>
      <c r="C141" s="1"/>
      <c r="D141" s="1"/>
      <c r="E141" s="1"/>
      <c r="F141" s="6"/>
      <c r="G141" s="1"/>
      <c r="H141" s="1"/>
      <c r="I141" s="6"/>
    </row>
    <row r="142" spans="1:9" ht="15.75">
      <c r="A142" s="1"/>
      <c r="B142" s="1"/>
      <c r="C142" s="1"/>
      <c r="D142" s="1"/>
      <c r="E142" s="1"/>
      <c r="F142" s="6"/>
      <c r="G142" s="1"/>
      <c r="H142" s="1"/>
      <c r="I142" s="6"/>
    </row>
    <row r="143" spans="1:9" ht="15.75">
      <c r="A143" s="1"/>
      <c r="B143" s="1"/>
      <c r="C143" s="1"/>
      <c r="D143" s="1"/>
      <c r="E143" s="1"/>
      <c r="F143" s="6"/>
      <c r="G143" s="1"/>
      <c r="H143" s="1"/>
      <c r="I143" s="6"/>
    </row>
    <row r="144" spans="1:9" ht="15.75">
      <c r="A144" s="1"/>
      <c r="B144" s="1"/>
      <c r="C144" s="1"/>
      <c r="D144" s="1"/>
      <c r="E144" s="1"/>
      <c r="F144" s="6"/>
      <c r="G144" s="1"/>
      <c r="H144" s="1"/>
      <c r="I144" s="6"/>
    </row>
    <row r="145" spans="1:9" ht="15.75">
      <c r="A145" s="1"/>
      <c r="B145" s="1"/>
      <c r="C145" s="1"/>
      <c r="D145" s="1"/>
      <c r="E145" s="1"/>
      <c r="F145" s="6"/>
      <c r="G145" s="1"/>
      <c r="H145" s="1"/>
      <c r="I145" s="6"/>
    </row>
    <row r="146" spans="1:9" ht="15.75">
      <c r="A146" s="1"/>
      <c r="B146" s="1"/>
      <c r="C146" s="1"/>
      <c r="D146" s="1"/>
      <c r="E146" s="1"/>
      <c r="F146" s="6"/>
      <c r="G146" s="1"/>
      <c r="H146" s="1"/>
      <c r="I146" s="6"/>
    </row>
    <row r="147" spans="1:9" ht="15.75">
      <c r="A147" s="1"/>
      <c r="B147" s="1"/>
      <c r="C147" s="1"/>
      <c r="D147" s="1"/>
      <c r="E147" s="1"/>
      <c r="F147" s="6"/>
      <c r="G147" s="1"/>
      <c r="H147" s="1"/>
      <c r="I147" s="6"/>
    </row>
    <row r="148" spans="1:9" ht="15.75">
      <c r="A148" s="1"/>
      <c r="B148" s="1"/>
      <c r="C148" s="1"/>
      <c r="D148" s="1"/>
      <c r="E148" s="1"/>
      <c r="F148" s="6"/>
      <c r="G148" s="1"/>
      <c r="H148" s="1"/>
      <c r="I148" s="6"/>
    </row>
    <row r="149" spans="1:9" ht="15.75">
      <c r="A149" s="1"/>
      <c r="B149" s="1"/>
      <c r="C149" s="1"/>
      <c r="D149" s="1"/>
      <c r="E149" s="1"/>
      <c r="F149" s="6"/>
      <c r="G149" s="1"/>
      <c r="H149" s="1"/>
      <c r="I149" s="6"/>
    </row>
    <row r="150" spans="1:9" ht="15.75">
      <c r="A150" s="1"/>
      <c r="B150" s="1"/>
      <c r="C150" s="1"/>
      <c r="D150" s="1"/>
      <c r="E150" s="1"/>
      <c r="F150" s="6"/>
      <c r="G150" s="1"/>
      <c r="H150" s="1"/>
      <c r="I150" s="6"/>
    </row>
    <row r="151" spans="1:9" ht="15.75">
      <c r="A151" s="1"/>
      <c r="B151" s="1"/>
      <c r="C151" s="1"/>
      <c r="D151" s="1"/>
      <c r="E151" s="1"/>
      <c r="F151" s="6"/>
      <c r="G151" s="1"/>
      <c r="H151" s="1"/>
      <c r="I151" s="6"/>
    </row>
    <row r="152" spans="1:9" ht="15.75">
      <c r="A152" s="1"/>
      <c r="B152" s="1"/>
      <c r="C152" s="1"/>
      <c r="D152" s="1"/>
      <c r="E152" s="1"/>
      <c r="F152" s="6"/>
      <c r="G152" s="1"/>
      <c r="H152" s="1"/>
      <c r="I152" s="6"/>
    </row>
    <row r="153" spans="1:9" ht="15.75">
      <c r="A153" s="1"/>
      <c r="B153" s="1"/>
      <c r="C153" s="1"/>
      <c r="D153" s="1"/>
      <c r="E153" s="1"/>
      <c r="F153" s="6"/>
      <c r="G153" s="1"/>
      <c r="H153" s="1"/>
      <c r="I153" s="6"/>
    </row>
    <row r="154" spans="1:9" ht="15.75">
      <c r="A154" s="1"/>
      <c r="B154" s="1"/>
      <c r="C154" s="1"/>
      <c r="D154" s="1"/>
      <c r="E154" s="1"/>
      <c r="F154" s="6"/>
      <c r="G154" s="1"/>
      <c r="H154" s="1"/>
      <c r="I154" s="6"/>
    </row>
    <row r="155" spans="1:9" ht="15.75">
      <c r="A155" s="1"/>
      <c r="B155" s="1"/>
      <c r="C155" s="1"/>
      <c r="D155" s="1"/>
      <c r="E155" s="1"/>
      <c r="F155" s="6"/>
      <c r="G155" s="1"/>
      <c r="H155" s="1"/>
      <c r="I155" s="6"/>
    </row>
    <row r="156" spans="1:9" ht="15.75">
      <c r="A156" s="1"/>
      <c r="B156" s="1"/>
      <c r="C156" s="1"/>
      <c r="D156" s="1"/>
      <c r="E156" s="1"/>
      <c r="F156" s="6"/>
      <c r="G156" s="1"/>
      <c r="H156" s="1"/>
      <c r="I156" s="6"/>
    </row>
    <row r="157" spans="1:9" ht="15.75">
      <c r="A157" s="1"/>
      <c r="B157" s="1"/>
      <c r="C157" s="1"/>
      <c r="D157" s="1"/>
      <c r="E157" s="1"/>
      <c r="F157" s="6"/>
      <c r="G157" s="1"/>
      <c r="H157" s="1"/>
      <c r="I157" s="6"/>
    </row>
    <row r="158" spans="1:9" ht="15.75">
      <c r="A158" s="1"/>
      <c r="B158" s="1"/>
      <c r="C158" s="1"/>
      <c r="D158" s="1"/>
      <c r="E158" s="1"/>
      <c r="F158" s="6"/>
      <c r="G158" s="1"/>
      <c r="H158" s="1"/>
      <c r="I158" s="6"/>
    </row>
    <row r="159" spans="1:9" ht="15.75">
      <c r="A159" s="1"/>
      <c r="B159" s="1"/>
      <c r="C159" s="1"/>
      <c r="D159" s="1"/>
      <c r="E159" s="1"/>
      <c r="F159" s="6"/>
      <c r="G159" s="1"/>
      <c r="H159" s="1"/>
      <c r="I159" s="6"/>
    </row>
    <row r="160" spans="1:9" ht="15.75">
      <c r="A160" s="1"/>
      <c r="B160" s="1"/>
      <c r="C160" s="1"/>
      <c r="D160" s="1"/>
      <c r="E160" s="1"/>
      <c r="F160" s="6"/>
      <c r="G160" s="1"/>
      <c r="H160" s="1"/>
      <c r="I160" s="6"/>
    </row>
    <row r="161" spans="1:9" ht="15.75">
      <c r="A161" s="1"/>
      <c r="B161" s="1"/>
      <c r="C161" s="1"/>
      <c r="D161" s="1"/>
      <c r="E161" s="1"/>
      <c r="F161" s="6"/>
      <c r="G161" s="1"/>
      <c r="H161" s="1"/>
      <c r="I161" s="6"/>
    </row>
    <row r="162" spans="1:9" ht="15.75">
      <c r="A162" s="1"/>
      <c r="B162" s="1"/>
      <c r="C162" s="1"/>
      <c r="D162" s="1"/>
      <c r="E162" s="1"/>
      <c r="F162" s="6"/>
      <c r="G162" s="1"/>
      <c r="H162" s="1"/>
      <c r="I162" s="6"/>
    </row>
    <row r="163" spans="1:9" ht="15.75">
      <c r="A163" s="1"/>
      <c r="B163" s="1"/>
      <c r="C163" s="1"/>
      <c r="D163" s="1"/>
      <c r="E163" s="1"/>
      <c r="F163" s="6"/>
      <c r="G163" s="1"/>
      <c r="H163" s="1"/>
      <c r="I163" s="6"/>
    </row>
    <row r="164" spans="1:9" ht="15.75">
      <c r="A164" s="1"/>
      <c r="B164" s="1"/>
      <c r="C164" s="1"/>
      <c r="D164" s="1"/>
      <c r="E164" s="1"/>
      <c r="F164" s="6"/>
      <c r="G164" s="1"/>
      <c r="H164" s="1"/>
      <c r="I164" s="6"/>
    </row>
    <row r="165" spans="1:9" ht="15.75">
      <c r="A165" s="1"/>
      <c r="B165" s="1"/>
      <c r="C165" s="1"/>
      <c r="D165" s="1"/>
      <c r="E165" s="1"/>
      <c r="F165" s="6"/>
      <c r="G165" s="1"/>
      <c r="H165" s="1"/>
      <c r="I165" s="6"/>
    </row>
    <row r="166" spans="1:9" ht="15.75">
      <c r="A166" s="1"/>
      <c r="B166" s="1"/>
      <c r="C166" s="1"/>
      <c r="D166" s="1"/>
      <c r="E166" s="1"/>
      <c r="F166" s="6"/>
      <c r="G166" s="1"/>
      <c r="H166" s="1"/>
      <c r="I166" s="6"/>
    </row>
  </sheetData>
  <sheetProtection/>
  <mergeCells count="65">
    <mergeCell ref="M120:M122"/>
    <mergeCell ref="N120:N122"/>
    <mergeCell ref="O120:O122"/>
    <mergeCell ref="P120:P122"/>
    <mergeCell ref="A112:E118"/>
    <mergeCell ref="F112:G118"/>
    <mergeCell ref="I120:I122"/>
    <mergeCell ref="J120:J122"/>
    <mergeCell ref="K120:K122"/>
    <mergeCell ref="L120:L122"/>
    <mergeCell ref="O28:O30"/>
    <mergeCell ref="P28:P30"/>
    <mergeCell ref="F29:F30"/>
    <mergeCell ref="G29:G30"/>
    <mergeCell ref="H29:H30"/>
    <mergeCell ref="A51:B51"/>
    <mergeCell ref="I27:J27"/>
    <mergeCell ref="K27:L27"/>
    <mergeCell ref="M27:N27"/>
    <mergeCell ref="O27:P27"/>
    <mergeCell ref="I28:I30"/>
    <mergeCell ref="J28:J30"/>
    <mergeCell ref="K28:K30"/>
    <mergeCell ref="L28:L30"/>
    <mergeCell ref="M28:M30"/>
    <mergeCell ref="N28:N30"/>
    <mergeCell ref="I17:I18"/>
    <mergeCell ref="A25:N25"/>
    <mergeCell ref="A26:A30"/>
    <mergeCell ref="B26:B30"/>
    <mergeCell ref="C26:C30"/>
    <mergeCell ref="D26:H26"/>
    <mergeCell ref="I26:P26"/>
    <mergeCell ref="D27:D30"/>
    <mergeCell ref="E27:E30"/>
    <mergeCell ref="F27:H28"/>
    <mergeCell ref="J13:N13"/>
    <mergeCell ref="J15:N15"/>
    <mergeCell ref="A16:N16"/>
    <mergeCell ref="A17:A18"/>
    <mergeCell ref="B17:B18"/>
    <mergeCell ref="C17:C18"/>
    <mergeCell ref="D17:E17"/>
    <mergeCell ref="F17:F18"/>
    <mergeCell ref="G17:G18"/>
    <mergeCell ref="H17:H18"/>
    <mergeCell ref="A7:N7"/>
    <mergeCell ref="A8:P8"/>
    <mergeCell ref="A9:N9"/>
    <mergeCell ref="A10:I10"/>
    <mergeCell ref="L10:P10"/>
    <mergeCell ref="J11:N11"/>
    <mergeCell ref="J4:N4"/>
    <mergeCell ref="W4:AC4"/>
    <mergeCell ref="A5:N5"/>
    <mergeCell ref="Q5:W5"/>
    <mergeCell ref="A6:P6"/>
    <mergeCell ref="Q6:W6"/>
    <mergeCell ref="A1:B1"/>
    <mergeCell ref="J1:N1"/>
    <mergeCell ref="J2:N2"/>
    <mergeCell ref="W2:AC2"/>
    <mergeCell ref="A3:B3"/>
    <mergeCell ref="J3:N3"/>
    <mergeCell ref="W3:AC3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5"/>
  <sheetViews>
    <sheetView tabSelected="1" zoomScale="58" zoomScaleNormal="58" zoomScalePageLayoutView="60" workbookViewId="0" topLeftCell="A10">
      <selection activeCell="B96" sqref="B96"/>
    </sheetView>
  </sheetViews>
  <sheetFormatPr defaultColWidth="9.140625" defaultRowHeight="12.75"/>
  <cols>
    <col min="1" max="1" width="11.7109375" style="5" customWidth="1"/>
    <col min="2" max="2" width="74.57421875" style="5" customWidth="1"/>
    <col min="3" max="3" width="15.28125" style="5" customWidth="1"/>
    <col min="4" max="4" width="10.00390625" style="5" customWidth="1"/>
    <col min="5" max="5" width="8.7109375" style="5" customWidth="1"/>
    <col min="6" max="6" width="10.7109375" style="5" customWidth="1"/>
    <col min="7" max="7" width="12.7109375" style="5" customWidth="1"/>
    <col min="8" max="8" width="15.28125" style="5" customWidth="1"/>
    <col min="9" max="11" width="8.7109375" style="5" customWidth="1"/>
    <col min="12" max="15" width="8.7109375" style="173" customWidth="1"/>
    <col min="16" max="16" width="8.7109375" style="5" customWidth="1"/>
  </cols>
  <sheetData>
    <row r="1" spans="1:29" s="5" customFormat="1" ht="15">
      <c r="A1" s="298"/>
      <c r="B1" s="298"/>
      <c r="C1" s="39"/>
      <c r="D1" s="39"/>
      <c r="E1" s="39"/>
      <c r="F1" s="40"/>
      <c r="G1" s="40"/>
      <c r="H1" s="40"/>
      <c r="I1" s="40"/>
      <c r="J1" s="298" t="s">
        <v>44</v>
      </c>
      <c r="K1" s="298"/>
      <c r="L1" s="298"/>
      <c r="M1" s="298"/>
      <c r="N1" s="298"/>
      <c r="O1" s="40"/>
      <c r="P1" s="40"/>
      <c r="Q1" s="40"/>
      <c r="R1" s="40"/>
      <c r="S1" s="40"/>
      <c r="T1" s="40"/>
      <c r="U1" s="40"/>
      <c r="V1" s="41"/>
      <c r="W1" s="41"/>
      <c r="X1" s="41"/>
      <c r="Y1" s="41"/>
      <c r="Z1" s="41"/>
      <c r="AA1" s="41"/>
      <c r="AB1" s="41"/>
      <c r="AC1" s="41"/>
    </row>
    <row r="2" spans="1:29" s="5" customFormat="1" ht="15">
      <c r="A2" s="38"/>
      <c r="B2" s="38"/>
      <c r="C2" s="39"/>
      <c r="D2" s="39"/>
      <c r="E2" s="39"/>
      <c r="F2" s="40"/>
      <c r="G2" s="40"/>
      <c r="H2" s="40"/>
      <c r="I2" s="40"/>
      <c r="J2" s="298" t="s">
        <v>191</v>
      </c>
      <c r="K2" s="298"/>
      <c r="L2" s="298"/>
      <c r="M2" s="298"/>
      <c r="N2" s="298"/>
      <c r="O2" s="42"/>
      <c r="P2" s="40"/>
      <c r="Q2" s="40"/>
      <c r="R2" s="40"/>
      <c r="S2" s="40"/>
      <c r="T2" s="40"/>
      <c r="U2" s="40"/>
      <c r="V2" s="41"/>
      <c r="W2" s="298"/>
      <c r="X2" s="298"/>
      <c r="Y2" s="298"/>
      <c r="Z2" s="298"/>
      <c r="AA2" s="298"/>
      <c r="AB2" s="298"/>
      <c r="AC2" s="298"/>
    </row>
    <row r="3" spans="1:29" s="5" customFormat="1" ht="15" customHeight="1">
      <c r="A3" s="298"/>
      <c r="B3" s="298"/>
      <c r="C3" s="39"/>
      <c r="D3" s="39"/>
      <c r="E3" s="39"/>
      <c r="F3" s="40"/>
      <c r="G3" s="40"/>
      <c r="H3" s="40"/>
      <c r="I3" s="40"/>
      <c r="J3" s="298" t="s">
        <v>248</v>
      </c>
      <c r="K3" s="298"/>
      <c r="L3" s="298"/>
      <c r="M3" s="298"/>
      <c r="N3" s="298"/>
      <c r="O3" s="42"/>
      <c r="P3" s="40"/>
      <c r="Q3" s="40"/>
      <c r="R3" s="40"/>
      <c r="S3" s="40"/>
      <c r="T3" s="40"/>
      <c r="U3" s="40"/>
      <c r="V3" s="41"/>
      <c r="W3" s="298"/>
      <c r="X3" s="298"/>
      <c r="Y3" s="298"/>
      <c r="Z3" s="298"/>
      <c r="AA3" s="298"/>
      <c r="AB3" s="298"/>
      <c r="AC3" s="298"/>
    </row>
    <row r="4" spans="1:29" s="5" customFormat="1" ht="15">
      <c r="A4" s="38"/>
      <c r="B4" s="38"/>
      <c r="C4" s="39"/>
      <c r="D4" s="39"/>
      <c r="E4" s="39"/>
      <c r="F4" s="39"/>
      <c r="G4" s="39"/>
      <c r="H4" s="39"/>
      <c r="I4" s="39"/>
      <c r="J4" s="298" t="s">
        <v>225</v>
      </c>
      <c r="K4" s="298"/>
      <c r="L4" s="298"/>
      <c r="M4" s="298"/>
      <c r="N4" s="298"/>
      <c r="O4" s="43"/>
      <c r="P4" s="39"/>
      <c r="Q4" s="39"/>
      <c r="R4" s="39"/>
      <c r="S4" s="39"/>
      <c r="T4" s="39"/>
      <c r="U4" s="39"/>
      <c r="V4" s="41"/>
      <c r="W4" s="298"/>
      <c r="X4" s="298"/>
      <c r="Y4" s="298"/>
      <c r="Z4" s="298"/>
      <c r="AA4" s="298"/>
      <c r="AB4" s="298"/>
      <c r="AC4" s="298"/>
    </row>
    <row r="5" spans="1:29" s="5" customFormat="1" ht="14.25" customHeight="1">
      <c r="A5" s="297" t="s">
        <v>45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42"/>
      <c r="P5" s="40"/>
      <c r="Q5" s="298"/>
      <c r="R5" s="298"/>
      <c r="S5" s="298"/>
      <c r="T5" s="298"/>
      <c r="U5" s="298"/>
      <c r="V5" s="298"/>
      <c r="W5" s="298"/>
      <c r="X5" s="41"/>
      <c r="Y5" s="41"/>
      <c r="Z5" s="41"/>
      <c r="AA5" s="41"/>
      <c r="AB5" s="41"/>
      <c r="AC5" s="41"/>
    </row>
    <row r="6" spans="1:29" s="5" customFormat="1" ht="18" customHeight="1">
      <c r="A6" s="362" t="s">
        <v>187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298"/>
      <c r="R6" s="298"/>
      <c r="S6" s="298"/>
      <c r="T6" s="298"/>
      <c r="U6" s="298"/>
      <c r="V6" s="298"/>
      <c r="W6" s="298"/>
      <c r="X6" s="41"/>
      <c r="Y6" s="41"/>
      <c r="Z6" s="41"/>
      <c r="AA6" s="41"/>
      <c r="AB6" s="41"/>
      <c r="AC6" s="41"/>
    </row>
    <row r="7" spans="1:29" s="5" customFormat="1" ht="18" customHeight="1">
      <c r="A7" s="297" t="s">
        <v>188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42"/>
      <c r="P7" s="40"/>
      <c r="Q7" s="38"/>
      <c r="R7" s="38"/>
      <c r="S7" s="38"/>
      <c r="T7" s="38"/>
      <c r="U7" s="38"/>
      <c r="V7" s="38"/>
      <c r="W7" s="38"/>
      <c r="X7" s="41"/>
      <c r="Y7" s="41"/>
      <c r="Z7" s="41"/>
      <c r="AA7" s="41"/>
      <c r="AB7" s="41"/>
      <c r="AC7" s="41"/>
    </row>
    <row r="8" spans="1:29" s="5" customFormat="1" ht="18" customHeight="1">
      <c r="A8" s="362" t="s">
        <v>189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</row>
    <row r="9" spans="1:29" s="5" customFormat="1" ht="18" customHeight="1">
      <c r="A9" s="297" t="s">
        <v>190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42"/>
      <c r="P9" s="40"/>
      <c r="Q9" s="40"/>
      <c r="R9" s="40"/>
      <c r="S9" s="39"/>
      <c r="T9" s="46"/>
      <c r="U9" s="46"/>
      <c r="V9" s="41"/>
      <c r="W9" s="41"/>
      <c r="X9" s="41"/>
      <c r="Y9" s="41"/>
      <c r="Z9" s="41"/>
      <c r="AA9" s="41"/>
      <c r="AB9" s="41"/>
      <c r="AC9" s="41"/>
    </row>
    <row r="10" spans="1:29" s="5" customFormat="1" ht="15">
      <c r="A10" s="297" t="s">
        <v>226</v>
      </c>
      <c r="B10" s="297"/>
      <c r="C10" s="297"/>
      <c r="D10" s="297"/>
      <c r="E10" s="297"/>
      <c r="F10" s="297"/>
      <c r="G10" s="297"/>
      <c r="H10" s="297"/>
      <c r="I10" s="297"/>
      <c r="J10" s="39" t="s">
        <v>57</v>
      </c>
      <c r="K10" s="40"/>
      <c r="L10" s="300" t="s">
        <v>139</v>
      </c>
      <c r="M10" s="300"/>
      <c r="N10" s="300"/>
      <c r="O10" s="300"/>
      <c r="P10" s="300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  <c r="AB10" s="41"/>
      <c r="AC10" s="41"/>
    </row>
    <row r="11" spans="1:29" s="5" customFormat="1" ht="15">
      <c r="A11" s="45"/>
      <c r="B11" s="45"/>
      <c r="C11" s="297" t="s">
        <v>249</v>
      </c>
      <c r="D11" s="297"/>
      <c r="E11" s="297"/>
      <c r="F11" s="297"/>
      <c r="G11" s="39"/>
      <c r="H11" s="39"/>
      <c r="I11" s="39"/>
      <c r="J11" s="298" t="s">
        <v>143</v>
      </c>
      <c r="K11" s="298"/>
      <c r="L11" s="298"/>
      <c r="M11" s="298"/>
      <c r="N11" s="298"/>
      <c r="O11" s="44"/>
      <c r="P11" s="39"/>
      <c r="Q11" s="39"/>
      <c r="R11" s="39"/>
      <c r="S11" s="39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s="5" customFormat="1" ht="15">
      <c r="A12" s="45"/>
      <c r="B12" s="45"/>
      <c r="C12" s="45"/>
      <c r="D12" s="45"/>
      <c r="E12" s="45"/>
      <c r="F12" s="39"/>
      <c r="G12" s="39"/>
      <c r="H12" s="39"/>
      <c r="I12" s="39"/>
      <c r="J12" s="40" t="s">
        <v>144</v>
      </c>
      <c r="K12" s="40"/>
      <c r="L12" s="42"/>
      <c r="M12" s="42"/>
      <c r="N12" s="42"/>
      <c r="O12" s="44"/>
      <c r="P12" s="39"/>
      <c r="Q12" s="39"/>
      <c r="R12" s="39"/>
      <c r="S12" s="39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s="5" customFormat="1" ht="15">
      <c r="A13" s="45"/>
      <c r="B13" s="45"/>
      <c r="C13" s="45"/>
      <c r="D13" s="45"/>
      <c r="E13" s="45"/>
      <c r="F13" s="39"/>
      <c r="G13" s="39"/>
      <c r="H13" s="39"/>
      <c r="I13" s="39"/>
      <c r="J13" s="298" t="s">
        <v>145</v>
      </c>
      <c r="K13" s="298"/>
      <c r="L13" s="298"/>
      <c r="M13" s="298"/>
      <c r="N13" s="298"/>
      <c r="O13" s="44"/>
      <c r="P13" s="39"/>
      <c r="Q13" s="39"/>
      <c r="R13" s="39"/>
      <c r="S13" s="39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 s="5" customFormat="1" ht="15" customHeight="1">
      <c r="A14" s="45"/>
      <c r="B14" s="45"/>
      <c r="C14" s="45"/>
      <c r="D14" s="45"/>
      <c r="E14" s="45"/>
      <c r="F14" s="45"/>
      <c r="G14" s="45"/>
      <c r="H14" s="45"/>
      <c r="I14" s="45"/>
      <c r="J14" s="40" t="s">
        <v>140</v>
      </c>
      <c r="K14" s="40"/>
      <c r="L14" s="42"/>
      <c r="M14" s="42"/>
      <c r="N14" s="42"/>
      <c r="O14" s="43"/>
      <c r="P14" s="39"/>
      <c r="Q14" s="39"/>
      <c r="R14" s="39"/>
      <c r="S14" s="39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s="5" customFormat="1" ht="15" customHeight="1">
      <c r="A15" s="45"/>
      <c r="B15" s="45"/>
      <c r="C15" s="45"/>
      <c r="D15" s="45"/>
      <c r="E15" s="45"/>
      <c r="F15" s="45"/>
      <c r="G15" s="45"/>
      <c r="H15" s="45"/>
      <c r="I15" s="45"/>
      <c r="J15" s="301" t="s">
        <v>193</v>
      </c>
      <c r="K15" s="298"/>
      <c r="L15" s="298"/>
      <c r="M15" s="298"/>
      <c r="N15" s="298"/>
      <c r="O15" s="43"/>
      <c r="P15" s="39"/>
      <c r="Q15" s="39"/>
      <c r="R15" s="39"/>
      <c r="S15" s="39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5" customFormat="1" ht="15" customHeight="1" thickBot="1">
      <c r="A16" s="414" t="s">
        <v>46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2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s="5" customFormat="1" ht="30" customHeight="1">
      <c r="A17" s="303" t="s">
        <v>47</v>
      </c>
      <c r="B17" s="305" t="s">
        <v>48</v>
      </c>
      <c r="C17" s="305" t="s">
        <v>27</v>
      </c>
      <c r="D17" s="307" t="s">
        <v>28</v>
      </c>
      <c r="E17" s="307"/>
      <c r="F17" s="305" t="s">
        <v>43</v>
      </c>
      <c r="G17" s="305" t="s">
        <v>127</v>
      </c>
      <c r="H17" s="305" t="s">
        <v>49</v>
      </c>
      <c r="I17" s="311" t="s">
        <v>50</v>
      </c>
      <c r="J17" s="175"/>
      <c r="K17" s="47"/>
      <c r="L17" s="48"/>
      <c r="M17" s="48"/>
      <c r="N17" s="48"/>
      <c r="O17" s="48"/>
      <c r="P17" s="49"/>
      <c r="Q17" s="49"/>
      <c r="R17" s="49"/>
      <c r="S17" s="49"/>
      <c r="T17" s="50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s="5" customFormat="1" ht="30.75" customHeight="1">
      <c r="A18" s="304"/>
      <c r="B18" s="306"/>
      <c r="C18" s="306"/>
      <c r="D18" s="51" t="s">
        <v>114</v>
      </c>
      <c r="E18" s="51" t="s">
        <v>115</v>
      </c>
      <c r="F18" s="306"/>
      <c r="G18" s="306"/>
      <c r="H18" s="306"/>
      <c r="I18" s="312"/>
      <c r="J18" s="175"/>
      <c r="K18" s="47"/>
      <c r="L18" s="48"/>
      <c r="M18" s="48"/>
      <c r="N18" s="48"/>
      <c r="O18" s="52"/>
      <c r="P18" s="53"/>
      <c r="Q18" s="53"/>
      <c r="R18" s="53"/>
      <c r="S18" s="53"/>
      <c r="T18" s="54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s="5" customFormat="1" ht="15.75" customHeight="1">
      <c r="A19" s="176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177">
        <v>9</v>
      </c>
      <c r="J19" s="47"/>
      <c r="K19" s="47"/>
      <c r="L19" s="48"/>
      <c r="M19" s="48"/>
      <c r="N19" s="48"/>
      <c r="O19" s="52"/>
      <c r="P19" s="53"/>
      <c r="Q19" s="53"/>
      <c r="R19" s="53"/>
      <c r="S19" s="53"/>
      <c r="T19" s="54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s="5" customFormat="1" ht="15" customHeight="1">
      <c r="A20" s="176" t="s">
        <v>51</v>
      </c>
      <c r="B20" s="51">
        <v>39</v>
      </c>
      <c r="C20" s="51">
        <v>0</v>
      </c>
      <c r="D20" s="51">
        <v>0</v>
      </c>
      <c r="E20" s="51">
        <v>0</v>
      </c>
      <c r="F20" s="51">
        <v>2</v>
      </c>
      <c r="G20" s="51">
        <v>0</v>
      </c>
      <c r="H20" s="51">
        <v>11</v>
      </c>
      <c r="I20" s="177">
        <f>SUM(B20:H20)</f>
        <v>52</v>
      </c>
      <c r="J20" s="47"/>
      <c r="K20" s="47"/>
      <c r="L20" s="48"/>
      <c r="M20" s="48"/>
      <c r="N20" s="48"/>
      <c r="O20" s="52"/>
      <c r="P20" s="53"/>
      <c r="Q20" s="53"/>
      <c r="R20" s="53"/>
      <c r="S20" s="53"/>
      <c r="T20" s="54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s="5" customFormat="1" ht="15" customHeight="1">
      <c r="A21" s="176" t="s">
        <v>52</v>
      </c>
      <c r="B21" s="51">
        <v>31</v>
      </c>
      <c r="C21" s="51">
        <v>8</v>
      </c>
      <c r="D21" s="51">
        <v>0</v>
      </c>
      <c r="E21" s="51">
        <v>0</v>
      </c>
      <c r="F21" s="51">
        <v>2</v>
      </c>
      <c r="G21" s="51">
        <v>0</v>
      </c>
      <c r="H21" s="51">
        <v>11</v>
      </c>
      <c r="I21" s="177">
        <f>SUM(B21:H21)</f>
        <v>52</v>
      </c>
      <c r="J21" s="47"/>
      <c r="K21" s="47"/>
      <c r="L21" s="48"/>
      <c r="M21" s="48"/>
      <c r="N21" s="48"/>
      <c r="O21" s="52"/>
      <c r="P21" s="53"/>
      <c r="Q21" s="53"/>
      <c r="R21" s="53"/>
      <c r="S21" s="53"/>
      <c r="T21" s="54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s="5" customFormat="1" ht="15" customHeight="1">
      <c r="A22" s="176" t="s">
        <v>53</v>
      </c>
      <c r="B22" s="51">
        <v>29</v>
      </c>
      <c r="C22" s="51">
        <v>6</v>
      </c>
      <c r="D22" s="51">
        <v>5</v>
      </c>
      <c r="E22" s="51">
        <v>0</v>
      </c>
      <c r="F22" s="51">
        <v>1</v>
      </c>
      <c r="G22" s="51">
        <v>0</v>
      </c>
      <c r="H22" s="51">
        <v>11</v>
      </c>
      <c r="I22" s="177">
        <f>SUM(B22:H22)</f>
        <v>52</v>
      </c>
      <c r="J22" s="47"/>
      <c r="K22" s="47"/>
      <c r="L22" s="48"/>
      <c r="M22" s="48"/>
      <c r="N22" s="48"/>
      <c r="O22" s="52"/>
      <c r="P22" s="53"/>
      <c r="Q22" s="53"/>
      <c r="R22" s="53"/>
      <c r="S22" s="53"/>
      <c r="T22" s="54"/>
      <c r="U22" s="41"/>
      <c r="V22" s="41"/>
      <c r="W22" s="41"/>
      <c r="X22" s="41"/>
      <c r="Y22" s="41"/>
      <c r="Z22" s="41"/>
      <c r="AA22" s="41"/>
      <c r="AB22" s="41"/>
      <c r="AC22" s="41"/>
    </row>
    <row r="23" spans="1:29" s="5" customFormat="1" ht="15" customHeight="1" thickBot="1">
      <c r="A23" s="178" t="s">
        <v>121</v>
      </c>
      <c r="B23" s="148">
        <v>19</v>
      </c>
      <c r="C23" s="148">
        <v>3</v>
      </c>
      <c r="D23" s="148">
        <v>8</v>
      </c>
      <c r="E23" s="148">
        <v>4</v>
      </c>
      <c r="F23" s="148">
        <v>1</v>
      </c>
      <c r="G23" s="148">
        <v>6</v>
      </c>
      <c r="H23" s="148">
        <v>2</v>
      </c>
      <c r="I23" s="179">
        <f>SUM(B23:H23)</f>
        <v>43</v>
      </c>
      <c r="J23" s="47"/>
      <c r="K23" s="47"/>
      <c r="L23" s="48"/>
      <c r="M23" s="48"/>
      <c r="N23" s="48"/>
      <c r="O23" s="52"/>
      <c r="P23" s="53"/>
      <c r="Q23" s="53"/>
      <c r="R23" s="53"/>
      <c r="S23" s="53"/>
      <c r="T23" s="54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s="5" customFormat="1" ht="15" customHeight="1" thickBot="1">
      <c r="A24" s="174" t="s">
        <v>50</v>
      </c>
      <c r="B24" s="81">
        <f>SUM(B20:B23)</f>
        <v>118</v>
      </c>
      <c r="C24" s="81">
        <f aca="true" t="shared" si="0" ref="C24:I24">SUM(C20:C23)</f>
        <v>17</v>
      </c>
      <c r="D24" s="81">
        <f t="shared" si="0"/>
        <v>13</v>
      </c>
      <c r="E24" s="81">
        <f t="shared" si="0"/>
        <v>4</v>
      </c>
      <c r="F24" s="81">
        <f t="shared" si="0"/>
        <v>6</v>
      </c>
      <c r="G24" s="81">
        <f t="shared" si="0"/>
        <v>6</v>
      </c>
      <c r="H24" s="81">
        <f t="shared" si="0"/>
        <v>35</v>
      </c>
      <c r="I24" s="81">
        <f t="shared" si="0"/>
        <v>199</v>
      </c>
      <c r="J24" s="55"/>
      <c r="K24" s="47"/>
      <c r="L24" s="48"/>
      <c r="M24" s="48"/>
      <c r="N24" s="48"/>
      <c r="O24" s="52"/>
      <c r="P24" s="53"/>
      <c r="Q24" s="53"/>
      <c r="R24" s="53"/>
      <c r="S24" s="53"/>
      <c r="T24" s="54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s="5" customFormat="1" ht="15.75" customHeight="1" thickBot="1">
      <c r="A25" s="313" t="s">
        <v>229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52"/>
      <c r="P25" s="53"/>
      <c r="Q25" s="53"/>
      <c r="R25" s="53"/>
      <c r="S25" s="53"/>
      <c r="T25" s="54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s="5" customFormat="1" ht="32.25" customHeight="1" thickBot="1">
      <c r="A26" s="363" t="s">
        <v>0</v>
      </c>
      <c r="B26" s="349" t="s">
        <v>1</v>
      </c>
      <c r="C26" s="364" t="s">
        <v>117</v>
      </c>
      <c r="D26" s="349" t="s">
        <v>2</v>
      </c>
      <c r="E26" s="349"/>
      <c r="F26" s="349"/>
      <c r="G26" s="349"/>
      <c r="H26" s="349"/>
      <c r="I26" s="505" t="s">
        <v>142</v>
      </c>
      <c r="J26" s="506"/>
      <c r="K26" s="506"/>
      <c r="L26" s="506"/>
      <c r="M26" s="506"/>
      <c r="N26" s="506"/>
      <c r="O26" s="506"/>
      <c r="P26" s="566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ht="19.5" customHeight="1">
      <c r="A27" s="365"/>
      <c r="B27" s="308"/>
      <c r="C27" s="366"/>
      <c r="D27" s="367" t="s">
        <v>123</v>
      </c>
      <c r="E27" s="366" t="s">
        <v>124</v>
      </c>
      <c r="F27" s="368" t="s">
        <v>138</v>
      </c>
      <c r="G27" s="369"/>
      <c r="H27" s="369"/>
      <c r="I27" s="507" t="s">
        <v>51</v>
      </c>
      <c r="J27" s="352"/>
      <c r="K27" s="507" t="s">
        <v>52</v>
      </c>
      <c r="L27" s="352"/>
      <c r="M27" s="363" t="s">
        <v>53</v>
      </c>
      <c r="N27" s="550"/>
      <c r="O27" s="363" t="s">
        <v>121</v>
      </c>
      <c r="P27" s="550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20.25" customHeight="1">
      <c r="A28" s="365"/>
      <c r="B28" s="308"/>
      <c r="C28" s="366"/>
      <c r="D28" s="370"/>
      <c r="E28" s="366"/>
      <c r="F28" s="371"/>
      <c r="G28" s="372"/>
      <c r="H28" s="372"/>
      <c r="I28" s="365" t="s">
        <v>132</v>
      </c>
      <c r="J28" s="309" t="s">
        <v>116</v>
      </c>
      <c r="K28" s="365" t="s">
        <v>133</v>
      </c>
      <c r="L28" s="531" t="s">
        <v>183</v>
      </c>
      <c r="M28" s="551" t="s">
        <v>134</v>
      </c>
      <c r="N28" s="531" t="s">
        <v>184</v>
      </c>
      <c r="O28" s="551" t="s">
        <v>246</v>
      </c>
      <c r="P28" s="309" t="s">
        <v>247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7.25" customHeight="1">
      <c r="A29" s="365"/>
      <c r="B29" s="308"/>
      <c r="C29" s="366"/>
      <c r="D29" s="370"/>
      <c r="E29" s="366"/>
      <c r="F29" s="316" t="s">
        <v>118</v>
      </c>
      <c r="G29" s="316" t="s">
        <v>120</v>
      </c>
      <c r="H29" s="368" t="s">
        <v>119</v>
      </c>
      <c r="I29" s="365"/>
      <c r="J29" s="309"/>
      <c r="K29" s="365"/>
      <c r="L29" s="531"/>
      <c r="M29" s="551"/>
      <c r="N29" s="531"/>
      <c r="O29" s="551"/>
      <c r="P29" s="30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26.25" customHeight="1" thickBot="1">
      <c r="A30" s="365"/>
      <c r="B30" s="308"/>
      <c r="C30" s="366"/>
      <c r="D30" s="370"/>
      <c r="E30" s="366"/>
      <c r="F30" s="317"/>
      <c r="G30" s="317"/>
      <c r="H30" s="371"/>
      <c r="I30" s="365"/>
      <c r="J30" s="309"/>
      <c r="K30" s="365"/>
      <c r="L30" s="531"/>
      <c r="M30" s="551"/>
      <c r="N30" s="531"/>
      <c r="O30" s="551"/>
      <c r="P30" s="309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8" customHeight="1" thickBot="1">
      <c r="A31" s="418" t="s">
        <v>3</v>
      </c>
      <c r="B31" s="415" t="s">
        <v>4</v>
      </c>
      <c r="C31" s="424" t="s">
        <v>233</v>
      </c>
      <c r="D31" s="174">
        <f>D32+D44+D48</f>
        <v>2106</v>
      </c>
      <c r="E31" s="81">
        <f>E32+E44+E48</f>
        <v>702</v>
      </c>
      <c r="F31" s="81">
        <f>F32+F44+F48</f>
        <v>1404</v>
      </c>
      <c r="G31" s="81">
        <f aca="true" t="shared" si="1" ref="G31:P31">G32+G44+G48</f>
        <v>620</v>
      </c>
      <c r="H31" s="486">
        <f t="shared" si="1"/>
        <v>0</v>
      </c>
      <c r="I31" s="174">
        <f t="shared" si="1"/>
        <v>612</v>
      </c>
      <c r="J31" s="152">
        <f t="shared" si="1"/>
        <v>792</v>
      </c>
      <c r="K31" s="532">
        <f t="shared" si="1"/>
        <v>0</v>
      </c>
      <c r="L31" s="112">
        <f t="shared" si="1"/>
        <v>0</v>
      </c>
      <c r="M31" s="532">
        <f t="shared" si="1"/>
        <v>0</v>
      </c>
      <c r="N31" s="112">
        <f t="shared" si="1"/>
        <v>0</v>
      </c>
      <c r="O31" s="532">
        <f t="shared" si="1"/>
        <v>0</v>
      </c>
      <c r="P31" s="112">
        <f t="shared" si="1"/>
        <v>0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8" customHeight="1" thickBot="1">
      <c r="A32" s="418" t="s">
        <v>150</v>
      </c>
      <c r="B32" s="415" t="s">
        <v>5</v>
      </c>
      <c r="C32" s="425" t="s">
        <v>231</v>
      </c>
      <c r="D32" s="174">
        <f>D33+D34+D35+D36+D37+D38+D39+D40+D41+D42+D43</f>
        <v>1611</v>
      </c>
      <c r="E32" s="81">
        <f aca="true" t="shared" si="2" ref="E32:P32">E33+E34+E35+E36+E37+E38+E39+E40+E41+E42+E43</f>
        <v>531</v>
      </c>
      <c r="F32" s="81">
        <f>F33+F34+F35+F36+F37+F38+F39+F40+F41+F42+F43</f>
        <v>1080</v>
      </c>
      <c r="G32" s="81">
        <f t="shared" si="2"/>
        <v>505</v>
      </c>
      <c r="H32" s="486">
        <f t="shared" si="2"/>
        <v>0</v>
      </c>
      <c r="I32" s="174">
        <f t="shared" si="2"/>
        <v>442</v>
      </c>
      <c r="J32" s="152">
        <f t="shared" si="2"/>
        <v>638</v>
      </c>
      <c r="K32" s="532">
        <f t="shared" si="2"/>
        <v>0</v>
      </c>
      <c r="L32" s="112">
        <f t="shared" si="2"/>
        <v>0</v>
      </c>
      <c r="M32" s="532">
        <f t="shared" si="2"/>
        <v>0</v>
      </c>
      <c r="N32" s="112">
        <f t="shared" si="2"/>
        <v>0</v>
      </c>
      <c r="O32" s="532">
        <f t="shared" si="2"/>
        <v>0</v>
      </c>
      <c r="P32" s="112">
        <f t="shared" si="2"/>
        <v>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5">
      <c r="A33" s="419" t="s">
        <v>151</v>
      </c>
      <c r="B33" s="384" t="s">
        <v>6</v>
      </c>
      <c r="C33" s="381" t="s">
        <v>173</v>
      </c>
      <c r="D33" s="430">
        <f>E33+F33</f>
        <v>161</v>
      </c>
      <c r="E33" s="376">
        <v>39</v>
      </c>
      <c r="F33" s="377">
        <f aca="true" t="shared" si="3" ref="F33:F43">I33+J33+K33+L33+M33+N33</f>
        <v>122</v>
      </c>
      <c r="G33" s="214">
        <v>46</v>
      </c>
      <c r="H33" s="376"/>
      <c r="I33" s="435">
        <v>34</v>
      </c>
      <c r="J33" s="433">
        <v>88</v>
      </c>
      <c r="K33" s="533"/>
      <c r="L33" s="534"/>
      <c r="M33" s="552"/>
      <c r="N33" s="534"/>
      <c r="O33" s="567"/>
      <c r="P33" s="11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5">
      <c r="A34" s="420" t="s">
        <v>152</v>
      </c>
      <c r="B34" s="387" t="s">
        <v>7</v>
      </c>
      <c r="C34" s="380" t="s">
        <v>174</v>
      </c>
      <c r="D34" s="430">
        <f aca="true" t="shared" si="4" ref="D34:D43">E34+F34</f>
        <v>136</v>
      </c>
      <c r="E34" s="217">
        <v>58</v>
      </c>
      <c r="F34" s="377">
        <f t="shared" si="3"/>
        <v>78</v>
      </c>
      <c r="G34" s="217"/>
      <c r="H34" s="379"/>
      <c r="I34" s="438">
        <v>34</v>
      </c>
      <c r="J34" s="431">
        <v>44</v>
      </c>
      <c r="K34" s="535"/>
      <c r="L34" s="536"/>
      <c r="M34" s="553"/>
      <c r="N34" s="536"/>
      <c r="O34" s="539"/>
      <c r="P34" s="122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">
      <c r="A35" s="420" t="s">
        <v>153</v>
      </c>
      <c r="B35" s="387" t="s">
        <v>8</v>
      </c>
      <c r="C35" s="380" t="s">
        <v>175</v>
      </c>
      <c r="D35" s="430">
        <f t="shared" si="4"/>
        <v>156</v>
      </c>
      <c r="E35" s="217">
        <v>39</v>
      </c>
      <c r="F35" s="377">
        <f t="shared" si="3"/>
        <v>117</v>
      </c>
      <c r="G35" s="217">
        <v>117</v>
      </c>
      <c r="H35" s="380"/>
      <c r="I35" s="508">
        <v>51</v>
      </c>
      <c r="J35" s="431">
        <v>66</v>
      </c>
      <c r="K35" s="535"/>
      <c r="L35" s="536"/>
      <c r="M35" s="553"/>
      <c r="N35" s="536"/>
      <c r="O35" s="539"/>
      <c r="P35" s="122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5">
      <c r="A36" s="420" t="s">
        <v>154</v>
      </c>
      <c r="B36" s="387" t="s">
        <v>146</v>
      </c>
      <c r="C36" s="381" t="s">
        <v>173</v>
      </c>
      <c r="D36" s="430">
        <f t="shared" si="4"/>
        <v>236</v>
      </c>
      <c r="E36" s="221">
        <v>80</v>
      </c>
      <c r="F36" s="377">
        <f t="shared" si="3"/>
        <v>156</v>
      </c>
      <c r="G36" s="221">
        <v>80</v>
      </c>
      <c r="H36" s="487"/>
      <c r="I36" s="509">
        <v>34</v>
      </c>
      <c r="J36" s="432">
        <v>122</v>
      </c>
      <c r="K36" s="537"/>
      <c r="L36" s="538"/>
      <c r="M36" s="554"/>
      <c r="N36" s="538"/>
      <c r="O36" s="568"/>
      <c r="P36" s="12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5">
      <c r="A37" s="420" t="s">
        <v>155</v>
      </c>
      <c r="B37" s="387" t="s">
        <v>9</v>
      </c>
      <c r="C37" s="426" t="s">
        <v>176</v>
      </c>
      <c r="D37" s="430">
        <f t="shared" si="4"/>
        <v>158</v>
      </c>
      <c r="E37" s="217">
        <v>58</v>
      </c>
      <c r="F37" s="377">
        <f t="shared" si="3"/>
        <v>100</v>
      </c>
      <c r="G37" s="217">
        <v>50</v>
      </c>
      <c r="H37" s="381"/>
      <c r="I37" s="430">
        <v>34</v>
      </c>
      <c r="J37" s="510">
        <v>66</v>
      </c>
      <c r="K37" s="539"/>
      <c r="L37" s="122"/>
      <c r="M37" s="555"/>
      <c r="N37" s="122"/>
      <c r="O37" s="539"/>
      <c r="P37" s="122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5">
      <c r="A38" s="420" t="s">
        <v>156</v>
      </c>
      <c r="B38" s="387" t="s">
        <v>10</v>
      </c>
      <c r="C38" s="380" t="s">
        <v>177</v>
      </c>
      <c r="D38" s="430">
        <f t="shared" si="4"/>
        <v>177</v>
      </c>
      <c r="E38" s="376">
        <v>60</v>
      </c>
      <c r="F38" s="377">
        <f t="shared" si="3"/>
        <v>117</v>
      </c>
      <c r="G38" s="217">
        <v>101</v>
      </c>
      <c r="H38" s="376"/>
      <c r="I38" s="508">
        <v>51</v>
      </c>
      <c r="J38" s="434">
        <v>66</v>
      </c>
      <c r="K38" s="539"/>
      <c r="L38" s="122"/>
      <c r="M38" s="555"/>
      <c r="N38" s="122"/>
      <c r="O38" s="539"/>
      <c r="P38" s="122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5">
      <c r="A39" s="420" t="s">
        <v>157</v>
      </c>
      <c r="B39" s="387" t="s">
        <v>122</v>
      </c>
      <c r="C39" s="426" t="s">
        <v>176</v>
      </c>
      <c r="D39" s="430">
        <f t="shared" si="4"/>
        <v>117</v>
      </c>
      <c r="E39" s="217">
        <v>39</v>
      </c>
      <c r="F39" s="377">
        <f t="shared" si="3"/>
        <v>78</v>
      </c>
      <c r="G39" s="217">
        <v>11</v>
      </c>
      <c r="H39" s="488"/>
      <c r="I39" s="508">
        <v>34</v>
      </c>
      <c r="J39" s="434">
        <v>44</v>
      </c>
      <c r="K39" s="539"/>
      <c r="L39" s="122"/>
      <c r="M39" s="539"/>
      <c r="N39" s="122"/>
      <c r="O39" s="539"/>
      <c r="P39" s="122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">
      <c r="A40" s="420" t="s">
        <v>158</v>
      </c>
      <c r="B40" s="387" t="s">
        <v>56</v>
      </c>
      <c r="C40" s="381" t="s">
        <v>173</v>
      </c>
      <c r="D40" s="430">
        <f t="shared" si="4"/>
        <v>147</v>
      </c>
      <c r="E40" s="221">
        <v>49</v>
      </c>
      <c r="F40" s="377">
        <f t="shared" si="3"/>
        <v>98</v>
      </c>
      <c r="G40" s="221">
        <v>40</v>
      </c>
      <c r="H40" s="487"/>
      <c r="I40" s="509"/>
      <c r="J40" s="432">
        <v>98</v>
      </c>
      <c r="K40" s="537"/>
      <c r="L40" s="538"/>
      <c r="M40" s="554"/>
      <c r="N40" s="538"/>
      <c r="O40" s="568"/>
      <c r="P40" s="126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">
      <c r="A41" s="420" t="s">
        <v>159</v>
      </c>
      <c r="B41" s="387" t="s">
        <v>147</v>
      </c>
      <c r="C41" s="380" t="s">
        <v>197</v>
      </c>
      <c r="D41" s="430">
        <f t="shared" si="4"/>
        <v>156</v>
      </c>
      <c r="E41" s="376">
        <v>54</v>
      </c>
      <c r="F41" s="377">
        <f t="shared" si="3"/>
        <v>102</v>
      </c>
      <c r="G41" s="217">
        <v>40</v>
      </c>
      <c r="H41" s="376"/>
      <c r="I41" s="511">
        <v>102</v>
      </c>
      <c r="J41" s="510"/>
      <c r="K41" s="539"/>
      <c r="L41" s="122"/>
      <c r="M41" s="555"/>
      <c r="N41" s="122"/>
      <c r="O41" s="539"/>
      <c r="P41" s="122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5">
      <c r="A42" s="420" t="s">
        <v>160</v>
      </c>
      <c r="B42" s="387" t="s">
        <v>148</v>
      </c>
      <c r="C42" s="427" t="s">
        <v>230</v>
      </c>
      <c r="D42" s="430">
        <f t="shared" si="4"/>
        <v>115</v>
      </c>
      <c r="E42" s="221">
        <v>37</v>
      </c>
      <c r="F42" s="377">
        <f t="shared" si="3"/>
        <v>78</v>
      </c>
      <c r="G42" s="221">
        <v>16</v>
      </c>
      <c r="H42" s="487"/>
      <c r="I42" s="509">
        <v>34</v>
      </c>
      <c r="J42" s="432">
        <v>44</v>
      </c>
      <c r="K42" s="537"/>
      <c r="L42" s="538"/>
      <c r="M42" s="554"/>
      <c r="N42" s="538"/>
      <c r="O42" s="568"/>
      <c r="P42" s="126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5.75" thickBot="1">
      <c r="A43" s="420" t="s">
        <v>161</v>
      </c>
      <c r="B43" s="416" t="s">
        <v>149</v>
      </c>
      <c r="C43" s="379" t="s">
        <v>197</v>
      </c>
      <c r="D43" s="435">
        <f t="shared" si="4"/>
        <v>52</v>
      </c>
      <c r="E43" s="219">
        <v>18</v>
      </c>
      <c r="F43" s="382">
        <f t="shared" si="3"/>
        <v>34</v>
      </c>
      <c r="G43" s="219">
        <v>4</v>
      </c>
      <c r="H43" s="489"/>
      <c r="I43" s="438">
        <v>34</v>
      </c>
      <c r="J43" s="436">
        <v>0</v>
      </c>
      <c r="K43" s="539"/>
      <c r="L43" s="122"/>
      <c r="M43" s="539"/>
      <c r="N43" s="122"/>
      <c r="O43" s="539"/>
      <c r="P43" s="122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5.75" thickBot="1">
      <c r="A44" s="418" t="s">
        <v>162</v>
      </c>
      <c r="B44" s="383" t="s">
        <v>163</v>
      </c>
      <c r="C44" s="428" t="s">
        <v>168</v>
      </c>
      <c r="D44" s="437">
        <f>D45+D46+D47</f>
        <v>444</v>
      </c>
      <c r="E44" s="31">
        <f aca="true" t="shared" si="5" ref="E44:J44">E45+E46+E47</f>
        <v>154</v>
      </c>
      <c r="F44" s="31">
        <f>F45+F46+F47</f>
        <v>290</v>
      </c>
      <c r="G44" s="31">
        <f t="shared" si="5"/>
        <v>97</v>
      </c>
      <c r="H44" s="490">
        <f t="shared" si="5"/>
        <v>0</v>
      </c>
      <c r="I44" s="512">
        <f t="shared" si="5"/>
        <v>136</v>
      </c>
      <c r="J44" s="513">
        <f t="shared" si="5"/>
        <v>154</v>
      </c>
      <c r="K44" s="437"/>
      <c r="L44" s="130"/>
      <c r="M44" s="437"/>
      <c r="N44" s="130"/>
      <c r="O44" s="437"/>
      <c r="P44" s="130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5">
      <c r="A45" s="419" t="s">
        <v>11</v>
      </c>
      <c r="B45" s="384" t="s">
        <v>164</v>
      </c>
      <c r="C45" s="381" t="s">
        <v>174</v>
      </c>
      <c r="D45" s="435">
        <f>E45+F45</f>
        <v>150</v>
      </c>
      <c r="E45" s="376">
        <v>50</v>
      </c>
      <c r="F45" s="385">
        <f>I45+J45+K45+L45+M45+N45</f>
        <v>100</v>
      </c>
      <c r="G45" s="215">
        <v>50</v>
      </c>
      <c r="H45" s="376"/>
      <c r="I45" s="514">
        <v>34</v>
      </c>
      <c r="J45" s="515">
        <v>66</v>
      </c>
      <c r="K45" s="540"/>
      <c r="L45" s="139"/>
      <c r="M45" s="556"/>
      <c r="N45" s="135"/>
      <c r="O45" s="569"/>
      <c r="P45" s="135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">
      <c r="A46" s="421" t="s">
        <v>13</v>
      </c>
      <c r="B46" s="387" t="s">
        <v>54</v>
      </c>
      <c r="C46" s="427" t="s">
        <v>230</v>
      </c>
      <c r="D46" s="438">
        <f>E46+F46</f>
        <v>178</v>
      </c>
      <c r="E46" s="221">
        <v>66</v>
      </c>
      <c r="F46" s="377">
        <f>I46+J46+K46+L46+M46+N46</f>
        <v>112</v>
      </c>
      <c r="G46" s="221">
        <v>32</v>
      </c>
      <c r="H46" s="487"/>
      <c r="I46" s="516">
        <v>68</v>
      </c>
      <c r="J46" s="517">
        <v>44</v>
      </c>
      <c r="K46" s="176"/>
      <c r="L46" s="541"/>
      <c r="M46" s="557"/>
      <c r="N46" s="541"/>
      <c r="O46" s="568"/>
      <c r="P46" s="12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5.75" thickBot="1">
      <c r="A47" s="421" t="s">
        <v>128</v>
      </c>
      <c r="B47" s="387" t="s">
        <v>55</v>
      </c>
      <c r="C47" s="427" t="s">
        <v>230</v>
      </c>
      <c r="D47" s="438">
        <f>E47+F47</f>
        <v>116</v>
      </c>
      <c r="E47" s="221">
        <v>38</v>
      </c>
      <c r="F47" s="377">
        <f>I47+J47+K47+L47+M47+N47</f>
        <v>78</v>
      </c>
      <c r="G47" s="221">
        <v>15</v>
      </c>
      <c r="H47" s="487"/>
      <c r="I47" s="516">
        <v>34</v>
      </c>
      <c r="J47" s="517">
        <v>44</v>
      </c>
      <c r="K47" s="176"/>
      <c r="L47" s="541"/>
      <c r="M47" s="557"/>
      <c r="N47" s="541"/>
      <c r="O47" s="568"/>
      <c r="P47" s="126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5" thickBot="1">
      <c r="A48" s="422" t="s">
        <v>165</v>
      </c>
      <c r="B48" s="388" t="s">
        <v>167</v>
      </c>
      <c r="C48" s="429" t="s">
        <v>168</v>
      </c>
      <c r="D48" s="439">
        <v>51</v>
      </c>
      <c r="E48" s="389">
        <v>17</v>
      </c>
      <c r="F48" s="389">
        <v>34</v>
      </c>
      <c r="G48" s="389">
        <v>18</v>
      </c>
      <c r="H48" s="491"/>
      <c r="I48" s="518">
        <v>34</v>
      </c>
      <c r="J48" s="519">
        <v>0</v>
      </c>
      <c r="K48" s="542"/>
      <c r="L48" s="138"/>
      <c r="M48" s="542"/>
      <c r="N48" s="138"/>
      <c r="O48" s="542"/>
      <c r="P48" s="13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5.75" thickBot="1">
      <c r="A49" s="423" t="s">
        <v>166</v>
      </c>
      <c r="B49" s="417" t="s">
        <v>169</v>
      </c>
      <c r="C49" s="376" t="s">
        <v>232</v>
      </c>
      <c r="D49" s="440">
        <v>51</v>
      </c>
      <c r="E49" s="441">
        <v>17</v>
      </c>
      <c r="F49" s="441">
        <f>I49+J49+K49+L49+M49+N49</f>
        <v>34</v>
      </c>
      <c r="G49" s="441">
        <v>17</v>
      </c>
      <c r="H49" s="492"/>
      <c r="I49" s="514">
        <v>34</v>
      </c>
      <c r="J49" s="520">
        <v>0</v>
      </c>
      <c r="K49" s="540"/>
      <c r="L49" s="139"/>
      <c r="M49" s="540"/>
      <c r="N49" s="139"/>
      <c r="O49" s="540"/>
      <c r="P49" s="139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" thickBot="1">
      <c r="A50" s="390" t="s">
        <v>192</v>
      </c>
      <c r="B50" s="391"/>
      <c r="C50" s="460" t="s">
        <v>245</v>
      </c>
      <c r="D50" s="471">
        <f>D51+D56+D60</f>
        <v>5346</v>
      </c>
      <c r="E50" s="73">
        <f aca="true" t="shared" si="6" ref="E50:P50">E51+E56+E60</f>
        <v>1422</v>
      </c>
      <c r="F50" s="73">
        <f t="shared" si="6"/>
        <v>3924</v>
      </c>
      <c r="G50" s="73">
        <f t="shared" si="6"/>
        <v>1451</v>
      </c>
      <c r="H50" s="460">
        <f t="shared" si="6"/>
        <v>40</v>
      </c>
      <c r="I50" s="471">
        <f t="shared" si="6"/>
        <v>0</v>
      </c>
      <c r="J50" s="140">
        <f t="shared" si="6"/>
        <v>0</v>
      </c>
      <c r="K50" s="471">
        <f t="shared" si="6"/>
        <v>576</v>
      </c>
      <c r="L50" s="140">
        <f t="shared" si="6"/>
        <v>828</v>
      </c>
      <c r="M50" s="471">
        <f>M51+M56+M60</f>
        <v>576</v>
      </c>
      <c r="N50" s="140">
        <f t="shared" si="6"/>
        <v>864</v>
      </c>
      <c r="O50" s="471">
        <f t="shared" si="6"/>
        <v>612</v>
      </c>
      <c r="P50" s="140">
        <f t="shared" si="6"/>
        <v>468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" customHeight="1" thickBot="1">
      <c r="A51" s="442" t="s">
        <v>64</v>
      </c>
      <c r="B51" s="415" t="s">
        <v>65</v>
      </c>
      <c r="C51" s="461" t="s">
        <v>240</v>
      </c>
      <c r="D51" s="472">
        <f>SUM(D52:D55)</f>
        <v>622</v>
      </c>
      <c r="E51" s="142">
        <f>SUM(E52:E55)</f>
        <v>210</v>
      </c>
      <c r="F51" s="142">
        <f>F52+F53+F54+F55</f>
        <v>412</v>
      </c>
      <c r="G51" s="142">
        <f aca="true" t="shared" si="7" ref="G51:P51">SUM(G52:G55)</f>
        <v>334</v>
      </c>
      <c r="H51" s="493">
        <f t="shared" si="7"/>
        <v>0</v>
      </c>
      <c r="I51" s="521">
        <f t="shared" si="7"/>
        <v>0</v>
      </c>
      <c r="J51" s="522">
        <f t="shared" si="7"/>
        <v>0</v>
      </c>
      <c r="K51" s="472">
        <f t="shared" si="7"/>
        <v>160</v>
      </c>
      <c r="L51" s="143">
        <f t="shared" si="7"/>
        <v>60</v>
      </c>
      <c r="M51" s="472">
        <f t="shared" si="7"/>
        <v>64</v>
      </c>
      <c r="N51" s="143">
        <f t="shared" si="7"/>
        <v>52</v>
      </c>
      <c r="O51" s="472">
        <f>O52+O53+O54+O55</f>
        <v>48</v>
      </c>
      <c r="P51" s="143">
        <f t="shared" si="7"/>
        <v>28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7.25" customHeight="1">
      <c r="A52" s="443" t="s">
        <v>66</v>
      </c>
      <c r="B52" s="384" t="s">
        <v>67</v>
      </c>
      <c r="C52" s="462" t="s">
        <v>196</v>
      </c>
      <c r="D52" s="296">
        <f>F52+E52</f>
        <v>57</v>
      </c>
      <c r="E52" s="23">
        <v>9</v>
      </c>
      <c r="F52" s="23">
        <f>I52+J52+K52+L52+M52+N52+O52+P52</f>
        <v>48</v>
      </c>
      <c r="G52" s="23"/>
      <c r="H52" s="494"/>
      <c r="I52" s="523"/>
      <c r="J52" s="524"/>
      <c r="K52" s="296">
        <v>48</v>
      </c>
      <c r="L52" s="543"/>
      <c r="M52" s="558"/>
      <c r="N52" s="543"/>
      <c r="O52" s="570"/>
      <c r="P52" s="147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5">
      <c r="A53" s="444" t="s">
        <v>68</v>
      </c>
      <c r="B53" s="387" t="s">
        <v>9</v>
      </c>
      <c r="C53" s="463" t="s">
        <v>196</v>
      </c>
      <c r="D53" s="176">
        <f>F53+E53</f>
        <v>57</v>
      </c>
      <c r="E53" s="51">
        <v>9</v>
      </c>
      <c r="F53" s="23">
        <f>I53+J53+K53+L53+M53+N53+O53+P53</f>
        <v>48</v>
      </c>
      <c r="G53" s="51">
        <v>10</v>
      </c>
      <c r="H53" s="495"/>
      <c r="I53" s="176"/>
      <c r="J53" s="177"/>
      <c r="K53" s="176">
        <v>48</v>
      </c>
      <c r="L53" s="541"/>
      <c r="M53" s="557"/>
      <c r="N53" s="541"/>
      <c r="O53" s="568"/>
      <c r="P53" s="126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5">
      <c r="A54" s="444" t="s">
        <v>69</v>
      </c>
      <c r="B54" s="387" t="s">
        <v>8</v>
      </c>
      <c r="C54" s="463" t="s">
        <v>239</v>
      </c>
      <c r="D54" s="176">
        <f>F54+E54</f>
        <v>188</v>
      </c>
      <c r="E54" s="51">
        <v>30</v>
      </c>
      <c r="F54" s="23">
        <f>I54+J54+K54+L54+M54+N54+O54+P54</f>
        <v>158</v>
      </c>
      <c r="G54" s="51">
        <v>162</v>
      </c>
      <c r="H54" s="495"/>
      <c r="I54" s="176"/>
      <c r="J54" s="177"/>
      <c r="K54" s="176">
        <v>32</v>
      </c>
      <c r="L54" s="541">
        <v>30</v>
      </c>
      <c r="M54" s="557">
        <v>32</v>
      </c>
      <c r="N54" s="541">
        <v>26</v>
      </c>
      <c r="O54" s="568">
        <v>24</v>
      </c>
      <c r="P54" s="126">
        <v>14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5.75" thickBot="1">
      <c r="A55" s="445" t="s">
        <v>70</v>
      </c>
      <c r="B55" s="416" t="s">
        <v>10</v>
      </c>
      <c r="C55" s="463" t="s">
        <v>239</v>
      </c>
      <c r="D55" s="178">
        <f>E55+F55</f>
        <v>320</v>
      </c>
      <c r="E55" s="148">
        <v>162</v>
      </c>
      <c r="F55" s="23">
        <f>I55+J55+K55+L55+M55+N55+O55+P55</f>
        <v>158</v>
      </c>
      <c r="G55" s="148">
        <v>162</v>
      </c>
      <c r="H55" s="496"/>
      <c r="I55" s="178"/>
      <c r="J55" s="179"/>
      <c r="K55" s="178">
        <v>32</v>
      </c>
      <c r="L55" s="544">
        <v>30</v>
      </c>
      <c r="M55" s="559">
        <v>32</v>
      </c>
      <c r="N55" s="544">
        <v>26</v>
      </c>
      <c r="O55" s="571">
        <v>24</v>
      </c>
      <c r="P55" s="151">
        <v>14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5" customHeight="1" thickBot="1">
      <c r="A56" s="446" t="s">
        <v>71</v>
      </c>
      <c r="B56" s="415" t="s">
        <v>72</v>
      </c>
      <c r="C56" s="428" t="s">
        <v>215</v>
      </c>
      <c r="D56" s="174">
        <f>SUM(D57:D59)</f>
        <v>312</v>
      </c>
      <c r="E56" s="81">
        <f aca="true" t="shared" si="8" ref="E56:P56">SUM(E57:E59)</f>
        <v>104</v>
      </c>
      <c r="F56" s="81">
        <f>F57+F58+F59</f>
        <v>208</v>
      </c>
      <c r="G56" s="81">
        <f t="shared" si="8"/>
        <v>104</v>
      </c>
      <c r="H56" s="486">
        <f t="shared" si="8"/>
        <v>0</v>
      </c>
      <c r="I56" s="174">
        <f t="shared" si="8"/>
        <v>0</v>
      </c>
      <c r="J56" s="152">
        <f t="shared" si="8"/>
        <v>0</v>
      </c>
      <c r="K56" s="174">
        <f t="shared" si="8"/>
        <v>112</v>
      </c>
      <c r="L56" s="152">
        <f t="shared" si="8"/>
        <v>96</v>
      </c>
      <c r="M56" s="174">
        <f t="shared" si="8"/>
        <v>0</v>
      </c>
      <c r="N56" s="152">
        <f t="shared" si="8"/>
        <v>0</v>
      </c>
      <c r="O56" s="174">
        <f t="shared" si="8"/>
        <v>0</v>
      </c>
      <c r="P56" s="152">
        <f t="shared" si="8"/>
        <v>0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5" customHeight="1">
      <c r="A57" s="443" t="s">
        <v>73</v>
      </c>
      <c r="B57" s="384" t="s">
        <v>12</v>
      </c>
      <c r="C57" s="462" t="s">
        <v>194</v>
      </c>
      <c r="D57" s="296">
        <f>F57+E57</f>
        <v>72</v>
      </c>
      <c r="E57" s="23">
        <v>24</v>
      </c>
      <c r="F57" s="23">
        <f>I57+J57+K57+L57+M57+N57+O57+P57</f>
        <v>48</v>
      </c>
      <c r="G57" s="23">
        <v>24</v>
      </c>
      <c r="H57" s="494"/>
      <c r="I57" s="296"/>
      <c r="J57" s="473"/>
      <c r="K57" s="296">
        <v>48</v>
      </c>
      <c r="L57" s="543"/>
      <c r="M57" s="558"/>
      <c r="N57" s="543"/>
      <c r="O57" s="570"/>
      <c r="P57" s="147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5" customHeight="1">
      <c r="A58" s="444" t="s">
        <v>74</v>
      </c>
      <c r="B58" s="387" t="s">
        <v>76</v>
      </c>
      <c r="C58" s="464" t="s">
        <v>214</v>
      </c>
      <c r="D58" s="176">
        <f>F58+E58</f>
        <v>68</v>
      </c>
      <c r="E58" s="51">
        <v>23</v>
      </c>
      <c r="F58" s="23">
        <f>I58+J58+K58+L58+M58+N58+O58+P58</f>
        <v>45</v>
      </c>
      <c r="G58" s="51">
        <v>20</v>
      </c>
      <c r="H58" s="495"/>
      <c r="I58" s="176"/>
      <c r="J58" s="177"/>
      <c r="K58" s="176"/>
      <c r="L58" s="541">
        <v>45</v>
      </c>
      <c r="M58" s="557"/>
      <c r="N58" s="541"/>
      <c r="O58" s="568"/>
      <c r="P58" s="126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5" customHeight="1" thickBot="1">
      <c r="A59" s="445" t="s">
        <v>75</v>
      </c>
      <c r="B59" s="416" t="s">
        <v>54</v>
      </c>
      <c r="C59" s="464" t="s">
        <v>214</v>
      </c>
      <c r="D59" s="178">
        <f>E59+F59</f>
        <v>172</v>
      </c>
      <c r="E59" s="148">
        <v>57</v>
      </c>
      <c r="F59" s="23">
        <f>I59+J59+K59+L59+M59+N59+O59+P59</f>
        <v>115</v>
      </c>
      <c r="G59" s="148">
        <v>60</v>
      </c>
      <c r="H59" s="496"/>
      <c r="I59" s="178"/>
      <c r="J59" s="179"/>
      <c r="K59" s="178">
        <v>64</v>
      </c>
      <c r="L59" s="544">
        <v>51</v>
      </c>
      <c r="M59" s="559"/>
      <c r="N59" s="544"/>
      <c r="O59" s="571"/>
      <c r="P59" s="151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" customHeight="1" thickBot="1">
      <c r="A60" s="446" t="s">
        <v>21</v>
      </c>
      <c r="B60" s="415" t="s">
        <v>22</v>
      </c>
      <c r="C60" s="428" t="s">
        <v>244</v>
      </c>
      <c r="D60" s="174">
        <f>D61+D71</f>
        <v>4412</v>
      </c>
      <c r="E60" s="81">
        <f aca="true" t="shared" si="9" ref="E60:P60">E61+E71</f>
        <v>1108</v>
      </c>
      <c r="F60" s="81">
        <f>F61+F71</f>
        <v>3304</v>
      </c>
      <c r="G60" s="81">
        <f t="shared" si="9"/>
        <v>1013</v>
      </c>
      <c r="H60" s="486">
        <f t="shared" si="9"/>
        <v>40</v>
      </c>
      <c r="I60" s="174">
        <f t="shared" si="9"/>
        <v>0</v>
      </c>
      <c r="J60" s="152">
        <f t="shared" si="9"/>
        <v>0</v>
      </c>
      <c r="K60" s="174">
        <f t="shared" si="9"/>
        <v>304</v>
      </c>
      <c r="L60" s="152">
        <f t="shared" si="9"/>
        <v>672</v>
      </c>
      <c r="M60" s="174">
        <f>M61+M71</f>
        <v>512</v>
      </c>
      <c r="N60" s="152">
        <f>N61+N71</f>
        <v>812</v>
      </c>
      <c r="O60" s="174">
        <f t="shared" si="9"/>
        <v>564</v>
      </c>
      <c r="P60" s="152">
        <f t="shared" si="9"/>
        <v>440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" customHeight="1" thickBot="1">
      <c r="A61" s="446" t="s">
        <v>14</v>
      </c>
      <c r="B61" s="415" t="s">
        <v>125</v>
      </c>
      <c r="C61" s="428" t="s">
        <v>238</v>
      </c>
      <c r="D61" s="174">
        <f>D62+D63+D64+D65+D66+D67+D68+D69+D70</f>
        <v>866</v>
      </c>
      <c r="E61" s="81">
        <f>E62+E63+E64+E65+E66+E67+E68+E69+E70</f>
        <v>289</v>
      </c>
      <c r="F61" s="81">
        <f>F62+F63+F64+F65+F66+F67+F68+F69+F70</f>
        <v>577</v>
      </c>
      <c r="G61" s="81">
        <f>G62+G63+G64+G65+G66+G67+G68+G69+G70</f>
        <v>333</v>
      </c>
      <c r="H61" s="486"/>
      <c r="I61" s="174">
        <f>SUM(I62:I70)</f>
        <v>0</v>
      </c>
      <c r="J61" s="152">
        <f>SUM(J62:J70)</f>
        <v>0</v>
      </c>
      <c r="K61" s="174">
        <f aca="true" t="shared" si="10" ref="K61:P61">K62+K63+K64+K65+K66+K67+K68+K69+K70</f>
        <v>192</v>
      </c>
      <c r="L61" s="152">
        <f t="shared" si="10"/>
        <v>315</v>
      </c>
      <c r="M61" s="174">
        <f t="shared" si="10"/>
        <v>32</v>
      </c>
      <c r="N61" s="152">
        <f t="shared" si="10"/>
        <v>26</v>
      </c>
      <c r="O61" s="174">
        <f t="shared" si="10"/>
        <v>12</v>
      </c>
      <c r="P61" s="152">
        <f t="shared" si="10"/>
        <v>0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5" customHeight="1">
      <c r="A62" s="443" t="s">
        <v>15</v>
      </c>
      <c r="B62" s="384" t="s">
        <v>77</v>
      </c>
      <c r="C62" s="462" t="s">
        <v>194</v>
      </c>
      <c r="D62" s="296">
        <f>E62+F62</f>
        <v>96</v>
      </c>
      <c r="E62" s="23">
        <v>32</v>
      </c>
      <c r="F62" s="23">
        <f>I62+J62+K62+L62+M62+N62+O62+P62</f>
        <v>64</v>
      </c>
      <c r="G62" s="23">
        <v>35</v>
      </c>
      <c r="H62" s="494"/>
      <c r="I62" s="296"/>
      <c r="J62" s="473"/>
      <c r="K62" s="296">
        <v>64</v>
      </c>
      <c r="L62" s="543"/>
      <c r="M62" s="558"/>
      <c r="N62" s="543"/>
      <c r="O62" s="570"/>
      <c r="P62" s="147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5" customHeight="1">
      <c r="A63" s="444" t="s">
        <v>16</v>
      </c>
      <c r="B63" s="387" t="s">
        <v>78</v>
      </c>
      <c r="C63" s="463" t="s">
        <v>196</v>
      </c>
      <c r="D63" s="296">
        <f aca="true" t="shared" si="11" ref="D63:D70">E63+F63</f>
        <v>96</v>
      </c>
      <c r="E63" s="51">
        <v>32</v>
      </c>
      <c r="F63" s="23">
        <f aca="true" t="shared" si="12" ref="F63:F70">I63+J63+K63+L63+M63+N63+O63+P63</f>
        <v>64</v>
      </c>
      <c r="G63" s="51">
        <v>25</v>
      </c>
      <c r="H63" s="495"/>
      <c r="I63" s="176"/>
      <c r="J63" s="177"/>
      <c r="K63" s="176">
        <v>64</v>
      </c>
      <c r="L63" s="541"/>
      <c r="M63" s="557"/>
      <c r="N63" s="541"/>
      <c r="O63" s="568"/>
      <c r="P63" s="126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5" customHeight="1">
      <c r="A64" s="444" t="s">
        <v>17</v>
      </c>
      <c r="B64" s="387" t="s">
        <v>79</v>
      </c>
      <c r="C64" s="462" t="s">
        <v>200</v>
      </c>
      <c r="D64" s="296">
        <f t="shared" si="11"/>
        <v>141</v>
      </c>
      <c r="E64" s="51">
        <v>47</v>
      </c>
      <c r="F64" s="23">
        <f t="shared" si="12"/>
        <v>94</v>
      </c>
      <c r="G64" s="51">
        <v>40</v>
      </c>
      <c r="H64" s="495"/>
      <c r="I64" s="176"/>
      <c r="J64" s="177"/>
      <c r="K64" s="176">
        <v>64</v>
      </c>
      <c r="L64" s="541">
        <v>30</v>
      </c>
      <c r="M64" s="557"/>
      <c r="N64" s="541"/>
      <c r="O64" s="568"/>
      <c r="P64" s="126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5" customHeight="1">
      <c r="A65" s="444" t="s">
        <v>18</v>
      </c>
      <c r="B65" s="387" t="s">
        <v>80</v>
      </c>
      <c r="C65" s="462" t="s">
        <v>195</v>
      </c>
      <c r="D65" s="296">
        <f t="shared" si="11"/>
        <v>135</v>
      </c>
      <c r="E65" s="51">
        <v>45</v>
      </c>
      <c r="F65" s="23">
        <f t="shared" si="12"/>
        <v>90</v>
      </c>
      <c r="G65" s="51">
        <v>50</v>
      </c>
      <c r="H65" s="495"/>
      <c r="I65" s="176"/>
      <c r="J65" s="177"/>
      <c r="K65" s="176"/>
      <c r="L65" s="541">
        <v>90</v>
      </c>
      <c r="M65" s="557"/>
      <c r="N65" s="541"/>
      <c r="O65" s="572"/>
      <c r="P65" s="126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5" customHeight="1">
      <c r="A66" s="444" t="s">
        <v>19</v>
      </c>
      <c r="B66" s="387" t="s">
        <v>81</v>
      </c>
      <c r="C66" s="462" t="s">
        <v>195</v>
      </c>
      <c r="D66" s="296">
        <f t="shared" si="11"/>
        <v>68</v>
      </c>
      <c r="E66" s="51">
        <v>23</v>
      </c>
      <c r="F66" s="23">
        <f t="shared" si="12"/>
        <v>45</v>
      </c>
      <c r="G66" s="51">
        <v>30</v>
      </c>
      <c r="H66" s="495"/>
      <c r="I66" s="176"/>
      <c r="J66" s="177"/>
      <c r="K66" s="176"/>
      <c r="L66" s="541">
        <v>45</v>
      </c>
      <c r="M66" s="557"/>
      <c r="N66" s="541"/>
      <c r="O66" s="568"/>
      <c r="P66" s="126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5" customHeight="1">
      <c r="A67" s="444" t="s">
        <v>58</v>
      </c>
      <c r="B67" s="387" t="s">
        <v>82</v>
      </c>
      <c r="C67" s="462" t="s">
        <v>195</v>
      </c>
      <c r="D67" s="296">
        <f t="shared" si="11"/>
        <v>67</v>
      </c>
      <c r="E67" s="51">
        <v>22</v>
      </c>
      <c r="F67" s="23">
        <f t="shared" si="12"/>
        <v>45</v>
      </c>
      <c r="G67" s="51">
        <v>23</v>
      </c>
      <c r="H67" s="495"/>
      <c r="I67" s="176"/>
      <c r="J67" s="177"/>
      <c r="K67" s="176"/>
      <c r="L67" s="541">
        <v>45</v>
      </c>
      <c r="M67" s="557"/>
      <c r="N67" s="541"/>
      <c r="O67" s="568"/>
      <c r="P67" s="126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8.75" customHeight="1">
      <c r="A68" s="444" t="s">
        <v>85</v>
      </c>
      <c r="B68" s="387" t="s">
        <v>83</v>
      </c>
      <c r="C68" s="462" t="s">
        <v>195</v>
      </c>
      <c r="D68" s="296">
        <f t="shared" si="11"/>
        <v>90</v>
      </c>
      <c r="E68" s="51">
        <v>30</v>
      </c>
      <c r="F68" s="23">
        <f t="shared" si="12"/>
        <v>60</v>
      </c>
      <c r="G68" s="51">
        <v>80</v>
      </c>
      <c r="H68" s="495"/>
      <c r="I68" s="176"/>
      <c r="J68" s="177"/>
      <c r="K68" s="176"/>
      <c r="L68" s="541">
        <v>60</v>
      </c>
      <c r="M68" s="557"/>
      <c r="N68" s="541"/>
      <c r="O68" s="568"/>
      <c r="P68" s="126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5" customHeight="1">
      <c r="A69" s="444" t="s">
        <v>86</v>
      </c>
      <c r="B69" s="387" t="s">
        <v>84</v>
      </c>
      <c r="C69" s="462" t="s">
        <v>195</v>
      </c>
      <c r="D69" s="296">
        <f t="shared" si="11"/>
        <v>68</v>
      </c>
      <c r="E69" s="51">
        <v>23</v>
      </c>
      <c r="F69" s="23">
        <f t="shared" si="12"/>
        <v>45</v>
      </c>
      <c r="G69" s="51">
        <v>16</v>
      </c>
      <c r="H69" s="495"/>
      <c r="I69" s="176"/>
      <c r="J69" s="177"/>
      <c r="K69" s="176"/>
      <c r="L69" s="541">
        <v>45</v>
      </c>
      <c r="M69" s="557"/>
      <c r="N69" s="541"/>
      <c r="O69" s="568"/>
      <c r="P69" s="126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5" customHeight="1" thickBot="1">
      <c r="A70" s="445" t="s">
        <v>87</v>
      </c>
      <c r="B70" s="416" t="s">
        <v>20</v>
      </c>
      <c r="C70" s="462" t="s">
        <v>237</v>
      </c>
      <c r="D70" s="296">
        <f t="shared" si="11"/>
        <v>105</v>
      </c>
      <c r="E70" s="148">
        <v>35</v>
      </c>
      <c r="F70" s="23">
        <f t="shared" si="12"/>
        <v>70</v>
      </c>
      <c r="G70" s="148">
        <v>34</v>
      </c>
      <c r="H70" s="496"/>
      <c r="I70" s="178"/>
      <c r="J70" s="179"/>
      <c r="K70" s="178"/>
      <c r="L70" s="544"/>
      <c r="M70" s="559">
        <v>32</v>
      </c>
      <c r="N70" s="544">
        <v>26</v>
      </c>
      <c r="O70" s="571">
        <v>12</v>
      </c>
      <c r="P70" s="151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5" customHeight="1" thickBot="1">
      <c r="A71" s="446" t="s">
        <v>23</v>
      </c>
      <c r="B71" s="415" t="s">
        <v>24</v>
      </c>
      <c r="C71" s="428" t="s">
        <v>242</v>
      </c>
      <c r="D71" s="174">
        <f aca="true" t="shared" si="13" ref="D71:O71">D72+D76+D80+D84+D88+D92+D96+D101</f>
        <v>3546</v>
      </c>
      <c r="E71" s="81">
        <f>E72+E76+E80+E84+E88+E92+E96+E101</f>
        <v>819</v>
      </c>
      <c r="F71" s="81">
        <f>F72+F76+F80+F84+F88+F92+F96+F101</f>
        <v>2727</v>
      </c>
      <c r="G71" s="81">
        <f t="shared" si="13"/>
        <v>680</v>
      </c>
      <c r="H71" s="486">
        <f t="shared" si="13"/>
        <v>40</v>
      </c>
      <c r="I71" s="174">
        <f t="shared" si="13"/>
        <v>0</v>
      </c>
      <c r="J71" s="152">
        <f t="shared" si="13"/>
        <v>0</v>
      </c>
      <c r="K71" s="174">
        <f t="shared" si="13"/>
        <v>112</v>
      </c>
      <c r="L71" s="152">
        <f t="shared" si="13"/>
        <v>357</v>
      </c>
      <c r="M71" s="174">
        <f t="shared" si="13"/>
        <v>480</v>
      </c>
      <c r="N71" s="152">
        <f>N72+N76+N80+N84+N88+N92+N96+N101</f>
        <v>786</v>
      </c>
      <c r="O71" s="174">
        <f t="shared" si="13"/>
        <v>552</v>
      </c>
      <c r="P71" s="152">
        <f>P72+P76+P80+P84+P88+P92+P96+P101</f>
        <v>440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29.25" customHeight="1" thickBot="1">
      <c r="A72" s="446" t="s">
        <v>25</v>
      </c>
      <c r="B72" s="415" t="s">
        <v>88</v>
      </c>
      <c r="C72" s="428" t="s">
        <v>209</v>
      </c>
      <c r="D72" s="174">
        <f>D73+D74+D75</f>
        <v>474</v>
      </c>
      <c r="E72" s="81">
        <f aca="true" t="shared" si="14" ref="E72:P72">E73+E74+E75</f>
        <v>122</v>
      </c>
      <c r="F72" s="81">
        <f>F73+F74+F75</f>
        <v>352</v>
      </c>
      <c r="G72" s="81">
        <f t="shared" si="14"/>
        <v>110</v>
      </c>
      <c r="H72" s="486">
        <f t="shared" si="14"/>
        <v>0</v>
      </c>
      <c r="I72" s="174">
        <f t="shared" si="14"/>
        <v>0</v>
      </c>
      <c r="J72" s="152">
        <f t="shared" si="14"/>
        <v>0</v>
      </c>
      <c r="K72" s="174">
        <f t="shared" si="14"/>
        <v>0</v>
      </c>
      <c r="L72" s="152">
        <f t="shared" si="14"/>
        <v>0</v>
      </c>
      <c r="M72" s="174">
        <f t="shared" si="14"/>
        <v>192</v>
      </c>
      <c r="N72" s="152">
        <f t="shared" si="14"/>
        <v>160</v>
      </c>
      <c r="O72" s="174">
        <f t="shared" si="14"/>
        <v>0</v>
      </c>
      <c r="P72" s="152">
        <f t="shared" si="14"/>
        <v>0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5" customHeight="1">
      <c r="A73" s="443" t="s">
        <v>26</v>
      </c>
      <c r="B73" s="384" t="s">
        <v>89</v>
      </c>
      <c r="C73" s="462" t="s">
        <v>235</v>
      </c>
      <c r="D73" s="296">
        <f>E73+F73</f>
        <v>366</v>
      </c>
      <c r="E73" s="23">
        <v>122</v>
      </c>
      <c r="F73" s="23">
        <f>I73+J73+K73+L73+M73+N73+O73+P73</f>
        <v>244</v>
      </c>
      <c r="G73" s="23">
        <v>110</v>
      </c>
      <c r="H73" s="494"/>
      <c r="I73" s="296"/>
      <c r="J73" s="473"/>
      <c r="K73" s="296"/>
      <c r="L73" s="543"/>
      <c r="M73" s="558">
        <v>192</v>
      </c>
      <c r="N73" s="543">
        <f>52</f>
        <v>52</v>
      </c>
      <c r="O73" s="570"/>
      <c r="P73" s="147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5" customHeight="1">
      <c r="A74" s="444" t="s">
        <v>90</v>
      </c>
      <c r="B74" s="387" t="s">
        <v>27</v>
      </c>
      <c r="C74" s="463" t="s">
        <v>198</v>
      </c>
      <c r="D74" s="296">
        <f>E74+F74</f>
        <v>72</v>
      </c>
      <c r="E74" s="51"/>
      <c r="F74" s="23">
        <f>I74+J74+K74+L74+M74+N74+O74+P74</f>
        <v>72</v>
      </c>
      <c r="G74" s="51"/>
      <c r="H74" s="495"/>
      <c r="I74" s="176"/>
      <c r="J74" s="177"/>
      <c r="K74" s="176"/>
      <c r="L74" s="541"/>
      <c r="M74" s="557"/>
      <c r="N74" s="541">
        <v>72</v>
      </c>
      <c r="O74" s="568"/>
      <c r="P74" s="126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" customHeight="1" thickBot="1">
      <c r="A75" s="445" t="s">
        <v>91</v>
      </c>
      <c r="B75" s="416" t="s">
        <v>28</v>
      </c>
      <c r="C75" s="463" t="s">
        <v>198</v>
      </c>
      <c r="D75" s="296">
        <f>E75+F75</f>
        <v>36</v>
      </c>
      <c r="E75" s="148"/>
      <c r="F75" s="23">
        <f>I75+J75+K75+L75+M75+N75+O75+P75</f>
        <v>36</v>
      </c>
      <c r="G75" s="148"/>
      <c r="H75" s="496"/>
      <c r="I75" s="178"/>
      <c r="J75" s="179"/>
      <c r="K75" s="178"/>
      <c r="L75" s="544"/>
      <c r="M75" s="559"/>
      <c r="N75" s="544">
        <v>36</v>
      </c>
      <c r="O75" s="571"/>
      <c r="P75" s="151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30.75" customHeight="1" thickBot="1">
      <c r="A76" s="446" t="s">
        <v>29</v>
      </c>
      <c r="B76" s="415" t="s">
        <v>92</v>
      </c>
      <c r="C76" s="428" t="s">
        <v>209</v>
      </c>
      <c r="D76" s="174">
        <f>D77+D78+D79</f>
        <v>477</v>
      </c>
      <c r="E76" s="81">
        <f aca="true" t="shared" si="15" ref="E76:P76">E77+E78+E79</f>
        <v>111</v>
      </c>
      <c r="F76" s="81">
        <f>F77+F78+F79</f>
        <v>366</v>
      </c>
      <c r="G76" s="81">
        <f t="shared" si="15"/>
        <v>60</v>
      </c>
      <c r="H76" s="486">
        <f t="shared" si="15"/>
        <v>0</v>
      </c>
      <c r="I76" s="174">
        <f t="shared" si="15"/>
        <v>0</v>
      </c>
      <c r="J76" s="152">
        <f t="shared" si="15"/>
        <v>0</v>
      </c>
      <c r="K76" s="174">
        <f t="shared" si="15"/>
        <v>0</v>
      </c>
      <c r="L76" s="152">
        <f t="shared" si="15"/>
        <v>0</v>
      </c>
      <c r="M76" s="174">
        <f t="shared" si="15"/>
        <v>144</v>
      </c>
      <c r="N76" s="152">
        <f t="shared" si="15"/>
        <v>222</v>
      </c>
      <c r="O76" s="174">
        <f>O77+O78+O79</f>
        <v>0</v>
      </c>
      <c r="P76" s="152">
        <f t="shared" si="15"/>
        <v>0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5" customHeight="1">
      <c r="A77" s="443" t="s">
        <v>30</v>
      </c>
      <c r="B77" s="384" t="s">
        <v>93</v>
      </c>
      <c r="C77" s="462" t="s">
        <v>235</v>
      </c>
      <c r="D77" s="296">
        <f>E77+F77</f>
        <v>333</v>
      </c>
      <c r="E77" s="23">
        <v>111</v>
      </c>
      <c r="F77" s="23">
        <f>I77+J77+K77+L77+M77+N77+O77+P77</f>
        <v>222</v>
      </c>
      <c r="G77" s="23">
        <v>60</v>
      </c>
      <c r="H77" s="494"/>
      <c r="I77" s="296"/>
      <c r="J77" s="473"/>
      <c r="K77" s="296"/>
      <c r="L77" s="543"/>
      <c r="M77" s="558">
        <v>144</v>
      </c>
      <c r="N77" s="543">
        <v>78</v>
      </c>
      <c r="O77" s="570"/>
      <c r="P77" s="147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5" customHeight="1">
      <c r="A78" s="444" t="s">
        <v>94</v>
      </c>
      <c r="B78" s="387" t="s">
        <v>27</v>
      </c>
      <c r="C78" s="463" t="s">
        <v>198</v>
      </c>
      <c r="D78" s="296">
        <f>E78+F78</f>
        <v>72</v>
      </c>
      <c r="E78" s="51"/>
      <c r="F78" s="23">
        <f aca="true" t="shared" si="16" ref="F78:F104">I78+J78+K78+L78+M78+N78+O78+P78</f>
        <v>72</v>
      </c>
      <c r="G78" s="51"/>
      <c r="H78" s="495"/>
      <c r="I78" s="176"/>
      <c r="J78" s="177"/>
      <c r="K78" s="176"/>
      <c r="L78" s="541"/>
      <c r="M78" s="557"/>
      <c r="N78" s="541">
        <v>72</v>
      </c>
      <c r="O78" s="568"/>
      <c r="P78" s="126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5" customHeight="1" thickBot="1">
      <c r="A79" s="445" t="s">
        <v>95</v>
      </c>
      <c r="B79" s="416" t="s">
        <v>28</v>
      </c>
      <c r="C79" s="463" t="s">
        <v>198</v>
      </c>
      <c r="D79" s="296">
        <f>E79+F79</f>
        <v>72</v>
      </c>
      <c r="E79" s="148"/>
      <c r="F79" s="85">
        <f t="shared" si="16"/>
        <v>72</v>
      </c>
      <c r="G79" s="148"/>
      <c r="H79" s="496"/>
      <c r="I79" s="178"/>
      <c r="J79" s="179"/>
      <c r="K79" s="178"/>
      <c r="L79" s="544"/>
      <c r="M79" s="559"/>
      <c r="N79" s="544">
        <v>72</v>
      </c>
      <c r="O79" s="571"/>
      <c r="P79" s="151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30" customHeight="1" thickBot="1">
      <c r="A80" s="446" t="s">
        <v>31</v>
      </c>
      <c r="B80" s="415" t="s">
        <v>96</v>
      </c>
      <c r="C80" s="428" t="s">
        <v>209</v>
      </c>
      <c r="D80" s="174">
        <f>D81+D82+D83</f>
        <v>447</v>
      </c>
      <c r="E80" s="81">
        <f aca="true" t="shared" si="17" ref="E80:P80">E81+E82+E83</f>
        <v>113</v>
      </c>
      <c r="F80" s="31">
        <f>F81+F82+F83</f>
        <v>334</v>
      </c>
      <c r="G80" s="81">
        <f t="shared" si="17"/>
        <v>100</v>
      </c>
      <c r="H80" s="486">
        <v>20</v>
      </c>
      <c r="I80" s="174">
        <f t="shared" si="17"/>
        <v>0</v>
      </c>
      <c r="J80" s="152">
        <f t="shared" si="17"/>
        <v>0</v>
      </c>
      <c r="K80" s="174">
        <f t="shared" si="17"/>
        <v>0</v>
      </c>
      <c r="L80" s="152">
        <f t="shared" si="17"/>
        <v>0</v>
      </c>
      <c r="M80" s="174">
        <f t="shared" si="17"/>
        <v>96</v>
      </c>
      <c r="N80" s="152">
        <f>N81+N82+N83</f>
        <v>238</v>
      </c>
      <c r="O80" s="174">
        <f>O81+O82+O83</f>
        <v>0</v>
      </c>
      <c r="P80" s="152">
        <f t="shared" si="17"/>
        <v>0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5" customHeight="1">
      <c r="A81" s="443" t="s">
        <v>32</v>
      </c>
      <c r="B81" s="384" t="s">
        <v>97</v>
      </c>
      <c r="C81" s="462" t="s">
        <v>235</v>
      </c>
      <c r="D81" s="296">
        <f>E81+F81</f>
        <v>339</v>
      </c>
      <c r="E81" s="23">
        <v>113</v>
      </c>
      <c r="F81" s="23">
        <f t="shared" si="16"/>
        <v>226</v>
      </c>
      <c r="G81" s="23">
        <v>100</v>
      </c>
      <c r="H81" s="494">
        <v>20</v>
      </c>
      <c r="I81" s="296"/>
      <c r="J81" s="473"/>
      <c r="K81" s="296"/>
      <c r="L81" s="543"/>
      <c r="M81" s="558">
        <v>96</v>
      </c>
      <c r="N81" s="543">
        <v>130</v>
      </c>
      <c r="O81" s="570">
        <v>0</v>
      </c>
      <c r="P81" s="147">
        <v>0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5" customHeight="1">
      <c r="A82" s="444" t="s">
        <v>98</v>
      </c>
      <c r="B82" s="387" t="s">
        <v>27</v>
      </c>
      <c r="C82" s="463" t="s">
        <v>198</v>
      </c>
      <c r="D82" s="296">
        <f>E82+F82</f>
        <v>72</v>
      </c>
      <c r="E82" s="51"/>
      <c r="F82" s="23">
        <f t="shared" si="16"/>
        <v>72</v>
      </c>
      <c r="G82" s="51"/>
      <c r="H82" s="495"/>
      <c r="I82" s="176"/>
      <c r="J82" s="177"/>
      <c r="K82" s="176"/>
      <c r="L82" s="541"/>
      <c r="M82" s="557"/>
      <c r="N82" s="541">
        <v>72</v>
      </c>
      <c r="O82" s="568">
        <v>0</v>
      </c>
      <c r="P82" s="126">
        <v>0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5" customHeight="1" thickBot="1">
      <c r="A83" s="445" t="s">
        <v>99</v>
      </c>
      <c r="B83" s="416" t="s">
        <v>28</v>
      </c>
      <c r="C83" s="464" t="s">
        <v>198</v>
      </c>
      <c r="D83" s="296">
        <f>E83+F83</f>
        <v>36</v>
      </c>
      <c r="E83" s="148"/>
      <c r="F83" s="85">
        <f t="shared" si="16"/>
        <v>36</v>
      </c>
      <c r="G83" s="148"/>
      <c r="H83" s="496"/>
      <c r="I83" s="178"/>
      <c r="J83" s="179"/>
      <c r="K83" s="178"/>
      <c r="L83" s="544"/>
      <c r="M83" s="559"/>
      <c r="N83" s="544">
        <v>36</v>
      </c>
      <c r="O83" s="571">
        <v>0</v>
      </c>
      <c r="P83" s="151">
        <v>0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29.25" customHeight="1" thickBot="1">
      <c r="A84" s="446" t="s">
        <v>33</v>
      </c>
      <c r="B84" s="415" t="s">
        <v>100</v>
      </c>
      <c r="C84" s="428" t="s">
        <v>209</v>
      </c>
      <c r="D84" s="174">
        <f>D85+D86+D87</f>
        <v>874</v>
      </c>
      <c r="E84" s="81">
        <f aca="true" t="shared" si="18" ref="E84:P84">E85+E86+E87</f>
        <v>218</v>
      </c>
      <c r="F84" s="31">
        <f>F85+F86+F87</f>
        <v>656</v>
      </c>
      <c r="G84" s="81">
        <f t="shared" si="18"/>
        <v>160</v>
      </c>
      <c r="H84" s="486">
        <v>20</v>
      </c>
      <c r="I84" s="174">
        <f t="shared" si="18"/>
        <v>0</v>
      </c>
      <c r="J84" s="152">
        <f t="shared" si="18"/>
        <v>0</v>
      </c>
      <c r="K84" s="174">
        <f t="shared" si="18"/>
        <v>0</v>
      </c>
      <c r="L84" s="152">
        <f t="shared" si="18"/>
        <v>0</v>
      </c>
      <c r="M84" s="174">
        <f t="shared" si="18"/>
        <v>48</v>
      </c>
      <c r="N84" s="152">
        <f t="shared" si="18"/>
        <v>166</v>
      </c>
      <c r="O84" s="174">
        <f>O85+O86+O87</f>
        <v>300</v>
      </c>
      <c r="P84" s="152">
        <f t="shared" si="18"/>
        <v>142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5.75" customHeight="1">
      <c r="A85" s="443" t="s">
        <v>34</v>
      </c>
      <c r="B85" s="384" t="s">
        <v>101</v>
      </c>
      <c r="C85" s="462" t="s">
        <v>241</v>
      </c>
      <c r="D85" s="296">
        <f>E85+F85</f>
        <v>658</v>
      </c>
      <c r="E85" s="23">
        <v>218</v>
      </c>
      <c r="F85" s="23">
        <f t="shared" si="16"/>
        <v>440</v>
      </c>
      <c r="G85" s="23">
        <v>160</v>
      </c>
      <c r="H85" s="494">
        <v>20</v>
      </c>
      <c r="I85" s="296"/>
      <c r="J85" s="473"/>
      <c r="K85" s="296"/>
      <c r="L85" s="543"/>
      <c r="M85" s="558">
        <v>48</v>
      </c>
      <c r="N85" s="543">
        <v>130</v>
      </c>
      <c r="O85" s="573">
        <v>192</v>
      </c>
      <c r="P85" s="155">
        <v>70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5" customHeight="1">
      <c r="A86" s="444" t="s">
        <v>35</v>
      </c>
      <c r="B86" s="387" t="s">
        <v>27</v>
      </c>
      <c r="C86" s="463"/>
      <c r="D86" s="296"/>
      <c r="E86" s="11"/>
      <c r="F86" s="23"/>
      <c r="G86" s="51"/>
      <c r="H86" s="295"/>
      <c r="I86" s="483"/>
      <c r="J86" s="108"/>
      <c r="K86" s="483"/>
      <c r="L86" s="541"/>
      <c r="M86" s="560"/>
      <c r="N86" s="541"/>
      <c r="O86" s="574"/>
      <c r="P86" s="157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5" customHeight="1" thickBot="1">
      <c r="A87" s="445" t="s">
        <v>36</v>
      </c>
      <c r="B87" s="416" t="s">
        <v>28</v>
      </c>
      <c r="C87" s="464" t="s">
        <v>211</v>
      </c>
      <c r="D87" s="296">
        <f>E87+F87</f>
        <v>216</v>
      </c>
      <c r="E87" s="148"/>
      <c r="F87" s="85">
        <f t="shared" si="16"/>
        <v>216</v>
      </c>
      <c r="G87" s="148"/>
      <c r="H87" s="496"/>
      <c r="I87" s="178"/>
      <c r="J87" s="179"/>
      <c r="K87" s="178"/>
      <c r="L87" s="544"/>
      <c r="M87" s="559"/>
      <c r="N87" s="544">
        <v>36</v>
      </c>
      <c r="O87" s="575">
        <v>108</v>
      </c>
      <c r="P87" s="159">
        <v>72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30" customHeight="1" thickBot="1">
      <c r="A88" s="446" t="s">
        <v>37</v>
      </c>
      <c r="B88" s="415" t="s">
        <v>102</v>
      </c>
      <c r="C88" s="428" t="s">
        <v>209</v>
      </c>
      <c r="D88" s="174">
        <f>D89+D90+D91</f>
        <v>339</v>
      </c>
      <c r="E88" s="81">
        <f aca="true" t="shared" si="19" ref="E88:P88">E89+E90+E91</f>
        <v>87</v>
      </c>
      <c r="F88" s="31">
        <f>F89+F90+F91</f>
        <v>252</v>
      </c>
      <c r="G88" s="81">
        <f t="shared" si="19"/>
        <v>80</v>
      </c>
      <c r="H88" s="486">
        <f t="shared" si="19"/>
        <v>0</v>
      </c>
      <c r="I88" s="174">
        <f t="shared" si="19"/>
        <v>0</v>
      </c>
      <c r="J88" s="152">
        <f t="shared" si="19"/>
        <v>0</v>
      </c>
      <c r="K88" s="174">
        <f t="shared" si="19"/>
        <v>0</v>
      </c>
      <c r="L88" s="152">
        <f t="shared" si="19"/>
        <v>0</v>
      </c>
      <c r="M88" s="174">
        <f t="shared" si="19"/>
        <v>0</v>
      </c>
      <c r="N88" s="152">
        <f t="shared" si="19"/>
        <v>0</v>
      </c>
      <c r="O88" s="174">
        <f>O89+O90+O91</f>
        <v>252</v>
      </c>
      <c r="P88" s="152">
        <f t="shared" si="19"/>
        <v>0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5" customHeight="1">
      <c r="A89" s="443" t="s">
        <v>38</v>
      </c>
      <c r="B89" s="384" t="s">
        <v>103</v>
      </c>
      <c r="C89" s="462" t="s">
        <v>212</v>
      </c>
      <c r="D89" s="296">
        <f>E89+F89</f>
        <v>267</v>
      </c>
      <c r="E89" s="23">
        <v>87</v>
      </c>
      <c r="F89" s="23">
        <f t="shared" si="16"/>
        <v>180</v>
      </c>
      <c r="G89" s="23">
        <v>80</v>
      </c>
      <c r="H89" s="494"/>
      <c r="I89" s="296"/>
      <c r="J89" s="473"/>
      <c r="K89" s="296"/>
      <c r="L89" s="543"/>
      <c r="M89" s="558"/>
      <c r="N89" s="543"/>
      <c r="O89" s="576">
        <v>180</v>
      </c>
      <c r="P89" s="161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5" customHeight="1">
      <c r="A90" s="444" t="s">
        <v>39</v>
      </c>
      <c r="B90" s="387" t="s">
        <v>27</v>
      </c>
      <c r="C90" s="464" t="s">
        <v>213</v>
      </c>
      <c r="D90" s="296">
        <f>E90+F90</f>
        <v>36</v>
      </c>
      <c r="E90" s="11"/>
      <c r="F90" s="23">
        <f t="shared" si="16"/>
        <v>36</v>
      </c>
      <c r="G90" s="51"/>
      <c r="H90" s="295"/>
      <c r="I90" s="483"/>
      <c r="J90" s="108"/>
      <c r="K90" s="483"/>
      <c r="L90" s="545"/>
      <c r="M90" s="560"/>
      <c r="N90" s="541"/>
      <c r="O90" s="574">
        <v>36</v>
      </c>
      <c r="P90" s="157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5" customHeight="1" thickBot="1">
      <c r="A91" s="445" t="s">
        <v>40</v>
      </c>
      <c r="B91" s="416" t="s">
        <v>28</v>
      </c>
      <c r="C91" s="464" t="s">
        <v>213</v>
      </c>
      <c r="D91" s="296">
        <f>E91+F91</f>
        <v>36</v>
      </c>
      <c r="E91" s="148"/>
      <c r="F91" s="85">
        <f t="shared" si="16"/>
        <v>36</v>
      </c>
      <c r="G91" s="148"/>
      <c r="H91" s="496"/>
      <c r="I91" s="178"/>
      <c r="J91" s="179"/>
      <c r="K91" s="178"/>
      <c r="L91" s="544"/>
      <c r="M91" s="559"/>
      <c r="N91" s="544"/>
      <c r="O91" s="575">
        <v>36</v>
      </c>
      <c r="P91" s="159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8.75" customHeight="1" thickBot="1">
      <c r="A92" s="446" t="s">
        <v>41</v>
      </c>
      <c r="B92" s="415" t="s">
        <v>104</v>
      </c>
      <c r="C92" s="428" t="s">
        <v>185</v>
      </c>
      <c r="D92" s="174">
        <f aca="true" t="shared" si="20" ref="D92:P92">D93+D95</f>
        <v>198</v>
      </c>
      <c r="E92" s="81">
        <f t="shared" si="20"/>
        <v>42</v>
      </c>
      <c r="F92" s="31">
        <f>F93+F94+F95</f>
        <v>156</v>
      </c>
      <c r="G92" s="81">
        <f t="shared" si="20"/>
        <v>50</v>
      </c>
      <c r="H92" s="486">
        <f t="shared" si="20"/>
        <v>0</v>
      </c>
      <c r="I92" s="174">
        <f t="shared" si="20"/>
        <v>0</v>
      </c>
      <c r="J92" s="152">
        <f t="shared" si="20"/>
        <v>0</v>
      </c>
      <c r="K92" s="174">
        <f t="shared" si="20"/>
        <v>0</v>
      </c>
      <c r="L92" s="152">
        <f t="shared" si="20"/>
        <v>0</v>
      </c>
      <c r="M92" s="174">
        <f t="shared" si="20"/>
        <v>0</v>
      </c>
      <c r="N92" s="152">
        <f t="shared" si="20"/>
        <v>0</v>
      </c>
      <c r="O92" s="174">
        <f>O93+O94+O95</f>
        <v>0</v>
      </c>
      <c r="P92" s="152">
        <f t="shared" si="20"/>
        <v>156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5" customHeight="1">
      <c r="A93" s="443" t="s">
        <v>207</v>
      </c>
      <c r="B93" s="384" t="s">
        <v>105</v>
      </c>
      <c r="C93" s="462" t="s">
        <v>186</v>
      </c>
      <c r="D93" s="296">
        <f>E93+F93</f>
        <v>126</v>
      </c>
      <c r="E93" s="23">
        <v>42</v>
      </c>
      <c r="F93" s="23">
        <f t="shared" si="16"/>
        <v>84</v>
      </c>
      <c r="G93" s="23">
        <v>50</v>
      </c>
      <c r="H93" s="494"/>
      <c r="I93" s="296"/>
      <c r="J93" s="473"/>
      <c r="K93" s="296"/>
      <c r="L93" s="543"/>
      <c r="M93" s="558"/>
      <c r="N93" s="543"/>
      <c r="O93" s="576"/>
      <c r="P93" s="161">
        <v>84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5" customHeight="1">
      <c r="A94" s="447" t="s">
        <v>208</v>
      </c>
      <c r="B94" s="451" t="s">
        <v>27</v>
      </c>
      <c r="C94" s="465"/>
      <c r="D94" s="296"/>
      <c r="E94" s="85"/>
      <c r="F94" s="23"/>
      <c r="G94" s="85"/>
      <c r="H94" s="497"/>
      <c r="I94" s="525"/>
      <c r="J94" s="474"/>
      <c r="K94" s="525"/>
      <c r="L94" s="546"/>
      <c r="M94" s="561"/>
      <c r="N94" s="546"/>
      <c r="O94" s="577"/>
      <c r="P94" s="164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8.75" customHeight="1" thickBot="1">
      <c r="A95" s="445" t="s">
        <v>42</v>
      </c>
      <c r="B95" s="416" t="s">
        <v>28</v>
      </c>
      <c r="C95" s="464" t="s">
        <v>199</v>
      </c>
      <c r="D95" s="296">
        <f>E95+F95</f>
        <v>72</v>
      </c>
      <c r="E95" s="91"/>
      <c r="F95" s="85">
        <f t="shared" si="16"/>
        <v>72</v>
      </c>
      <c r="G95" s="148"/>
      <c r="H95" s="498"/>
      <c r="I95" s="373"/>
      <c r="J95" s="110"/>
      <c r="K95" s="373"/>
      <c r="L95" s="547"/>
      <c r="M95" s="562"/>
      <c r="N95" s="544"/>
      <c r="O95" s="571"/>
      <c r="P95" s="151">
        <v>72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45" customHeight="1" thickBot="1">
      <c r="A96" s="446" t="s">
        <v>106</v>
      </c>
      <c r="B96" s="415" t="s">
        <v>141</v>
      </c>
      <c r="C96" s="428" t="s">
        <v>209</v>
      </c>
      <c r="D96" s="174">
        <f>D97+D98+D99+D100</f>
        <v>559</v>
      </c>
      <c r="E96" s="81">
        <f aca="true" t="shared" si="21" ref="E96:P96">E97+E98+E99+E100</f>
        <v>90</v>
      </c>
      <c r="F96" s="31">
        <f>F97+F98+F99+F100</f>
        <v>469</v>
      </c>
      <c r="G96" s="81">
        <f t="shared" si="21"/>
        <v>100</v>
      </c>
      <c r="H96" s="486">
        <f t="shared" si="21"/>
        <v>0</v>
      </c>
      <c r="I96" s="174">
        <f t="shared" si="21"/>
        <v>0</v>
      </c>
      <c r="J96" s="152">
        <f t="shared" si="21"/>
        <v>0</v>
      </c>
      <c r="K96" s="174">
        <f t="shared" si="21"/>
        <v>112</v>
      </c>
      <c r="L96" s="152">
        <f t="shared" si="21"/>
        <v>357</v>
      </c>
      <c r="M96" s="174">
        <f t="shared" si="21"/>
        <v>0</v>
      </c>
      <c r="N96" s="152">
        <f t="shared" si="21"/>
        <v>0</v>
      </c>
      <c r="O96" s="174">
        <f>O97+O98+O99+O100</f>
        <v>0</v>
      </c>
      <c r="P96" s="152">
        <f t="shared" si="21"/>
        <v>0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5" customHeight="1">
      <c r="A97" s="443" t="s">
        <v>113</v>
      </c>
      <c r="B97" s="384" t="s">
        <v>129</v>
      </c>
      <c r="C97" s="462" t="s">
        <v>200</v>
      </c>
      <c r="D97" s="296">
        <f>E97+F97</f>
        <v>135</v>
      </c>
      <c r="E97" s="23">
        <v>45</v>
      </c>
      <c r="F97" s="23">
        <f t="shared" si="16"/>
        <v>90</v>
      </c>
      <c r="G97" s="23">
        <v>50</v>
      </c>
      <c r="H97" s="494"/>
      <c r="I97" s="296"/>
      <c r="J97" s="473"/>
      <c r="K97" s="296">
        <v>48</v>
      </c>
      <c r="L97" s="543">
        <v>42</v>
      </c>
      <c r="M97" s="558"/>
      <c r="N97" s="543"/>
      <c r="O97" s="570"/>
      <c r="P97" s="147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5" customHeight="1">
      <c r="A98" s="444" t="s">
        <v>130</v>
      </c>
      <c r="B98" s="387" t="s">
        <v>131</v>
      </c>
      <c r="C98" s="462" t="s">
        <v>200</v>
      </c>
      <c r="D98" s="296">
        <f>E98+F98</f>
        <v>136</v>
      </c>
      <c r="E98" s="51">
        <v>45</v>
      </c>
      <c r="F98" s="23">
        <f t="shared" si="16"/>
        <v>91</v>
      </c>
      <c r="G98" s="51">
        <v>50</v>
      </c>
      <c r="H98" s="495"/>
      <c r="I98" s="176"/>
      <c r="J98" s="177"/>
      <c r="K98" s="176">
        <v>64</v>
      </c>
      <c r="L98" s="541">
        <v>27</v>
      </c>
      <c r="M98" s="557"/>
      <c r="N98" s="541"/>
      <c r="O98" s="568"/>
      <c r="P98" s="126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5" customHeight="1">
      <c r="A99" s="444" t="s">
        <v>107</v>
      </c>
      <c r="B99" s="387" t="s">
        <v>27</v>
      </c>
      <c r="C99" s="463" t="s">
        <v>201</v>
      </c>
      <c r="D99" s="296">
        <f>E99+F99</f>
        <v>288</v>
      </c>
      <c r="E99" s="11"/>
      <c r="F99" s="23">
        <f t="shared" si="16"/>
        <v>288</v>
      </c>
      <c r="G99" s="51"/>
      <c r="H99" s="295"/>
      <c r="I99" s="483"/>
      <c r="J99" s="108"/>
      <c r="K99" s="176"/>
      <c r="L99" s="541">
        <v>288</v>
      </c>
      <c r="M99" s="557"/>
      <c r="N99" s="541"/>
      <c r="O99" s="568"/>
      <c r="P99" s="126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5" customHeight="1" thickBot="1">
      <c r="A100" s="445" t="s">
        <v>108</v>
      </c>
      <c r="B100" s="416" t="s">
        <v>28</v>
      </c>
      <c r="C100" s="464"/>
      <c r="D100" s="296">
        <f>E100+F100</f>
        <v>0</v>
      </c>
      <c r="E100" s="91"/>
      <c r="F100" s="85"/>
      <c r="G100" s="148"/>
      <c r="H100" s="498"/>
      <c r="I100" s="373"/>
      <c r="J100" s="110"/>
      <c r="K100" s="373"/>
      <c r="L100" s="544"/>
      <c r="M100" s="559"/>
      <c r="N100" s="544"/>
      <c r="O100" s="571"/>
      <c r="P100" s="151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5" customHeight="1" thickBot="1">
      <c r="A101" s="374" t="s">
        <v>178</v>
      </c>
      <c r="B101" s="452" t="s">
        <v>170</v>
      </c>
      <c r="C101" s="428" t="s">
        <v>209</v>
      </c>
      <c r="D101" s="471">
        <f>D102+D103+D104+D105</f>
        <v>178</v>
      </c>
      <c r="E101" s="73">
        <f aca="true" t="shared" si="22" ref="E101:N101">E102+E103+E104+E105</f>
        <v>36</v>
      </c>
      <c r="F101" s="31">
        <f>F102+F103+F104+F105</f>
        <v>142</v>
      </c>
      <c r="G101" s="73">
        <f t="shared" si="22"/>
        <v>20</v>
      </c>
      <c r="H101" s="460">
        <f t="shared" si="22"/>
        <v>0</v>
      </c>
      <c r="I101" s="471">
        <f t="shared" si="22"/>
        <v>0</v>
      </c>
      <c r="J101" s="140">
        <f t="shared" si="22"/>
        <v>0</v>
      </c>
      <c r="K101" s="471">
        <f t="shared" si="22"/>
        <v>0</v>
      </c>
      <c r="L101" s="140">
        <f t="shared" si="22"/>
        <v>0</v>
      </c>
      <c r="M101" s="471">
        <f t="shared" si="22"/>
        <v>0</v>
      </c>
      <c r="N101" s="140">
        <f t="shared" si="22"/>
        <v>0</v>
      </c>
      <c r="O101" s="471">
        <f>O102+O103+O104+O105</f>
        <v>0</v>
      </c>
      <c r="P101" s="140">
        <f>P102+P103+P104+P105</f>
        <v>142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5" customHeight="1">
      <c r="A102" s="375" t="s">
        <v>179</v>
      </c>
      <c r="B102" s="453" t="s">
        <v>171</v>
      </c>
      <c r="C102" s="462" t="s">
        <v>220</v>
      </c>
      <c r="D102" s="475">
        <f>E102+F102</f>
        <v>53</v>
      </c>
      <c r="E102" s="59">
        <v>18</v>
      </c>
      <c r="F102" s="23">
        <f t="shared" si="16"/>
        <v>35</v>
      </c>
      <c r="G102" s="59">
        <v>10</v>
      </c>
      <c r="H102" s="499"/>
      <c r="I102" s="475"/>
      <c r="J102" s="476"/>
      <c r="K102" s="475"/>
      <c r="L102" s="476"/>
      <c r="M102" s="475"/>
      <c r="N102" s="476"/>
      <c r="O102" s="578"/>
      <c r="P102" s="166">
        <v>35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5" customHeight="1">
      <c r="A103" s="378" t="s">
        <v>180</v>
      </c>
      <c r="B103" s="454" t="s">
        <v>172</v>
      </c>
      <c r="C103" s="462" t="s">
        <v>220</v>
      </c>
      <c r="D103" s="475">
        <f>E103+F103</f>
        <v>53</v>
      </c>
      <c r="E103" s="59">
        <v>18</v>
      </c>
      <c r="F103" s="23">
        <f t="shared" si="16"/>
        <v>35</v>
      </c>
      <c r="G103" s="59">
        <v>10</v>
      </c>
      <c r="H103" s="499"/>
      <c r="I103" s="475"/>
      <c r="J103" s="476"/>
      <c r="K103" s="475"/>
      <c r="L103" s="476"/>
      <c r="M103" s="475"/>
      <c r="N103" s="476"/>
      <c r="O103" s="578"/>
      <c r="P103" s="166">
        <v>35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5" customHeight="1">
      <c r="A104" s="378" t="s">
        <v>181</v>
      </c>
      <c r="B104" s="420" t="s">
        <v>27</v>
      </c>
      <c r="C104" s="466" t="s">
        <v>199</v>
      </c>
      <c r="D104" s="475">
        <f>E104+F104</f>
        <v>72</v>
      </c>
      <c r="E104" s="61"/>
      <c r="F104" s="23">
        <f t="shared" si="16"/>
        <v>72</v>
      </c>
      <c r="G104" s="61"/>
      <c r="H104" s="500"/>
      <c r="I104" s="526"/>
      <c r="J104" s="477"/>
      <c r="K104" s="526"/>
      <c r="L104" s="477"/>
      <c r="M104" s="526"/>
      <c r="N104" s="477"/>
      <c r="O104" s="569"/>
      <c r="P104" s="135">
        <v>72</v>
      </c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6.5" customHeight="1" thickBot="1">
      <c r="A105" s="386" t="s">
        <v>182</v>
      </c>
      <c r="B105" s="455" t="s">
        <v>28</v>
      </c>
      <c r="C105" s="467"/>
      <c r="D105" s="475"/>
      <c r="E105" s="71"/>
      <c r="F105" s="85"/>
      <c r="G105" s="71"/>
      <c r="H105" s="501"/>
      <c r="I105" s="527"/>
      <c r="J105" s="478"/>
      <c r="K105" s="527"/>
      <c r="L105" s="478"/>
      <c r="M105" s="527"/>
      <c r="N105" s="478"/>
      <c r="O105" s="540"/>
      <c r="P105" s="139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5" customHeight="1" thickBot="1">
      <c r="A106" s="446"/>
      <c r="B106" s="456" t="s">
        <v>50</v>
      </c>
      <c r="C106" s="428" t="s">
        <v>243</v>
      </c>
      <c r="D106" s="174">
        <f>D31+D51+D56+D60</f>
        <v>7452</v>
      </c>
      <c r="E106" s="81">
        <f>E31+E51+E56+E60</f>
        <v>2124</v>
      </c>
      <c r="F106" s="81">
        <f>F31+F51+F56+F60</f>
        <v>5328</v>
      </c>
      <c r="G106" s="81">
        <f>G31+G51+G56+G61+G71</f>
        <v>2071</v>
      </c>
      <c r="H106" s="486">
        <f>H80+H84</f>
        <v>40</v>
      </c>
      <c r="I106" s="174">
        <f>I31</f>
        <v>612</v>
      </c>
      <c r="J106" s="152">
        <f>J31</f>
        <v>792</v>
      </c>
      <c r="K106" s="174">
        <f>K51+K56+K60</f>
        <v>576</v>
      </c>
      <c r="L106" s="548">
        <f>L51+L56+L60</f>
        <v>828</v>
      </c>
      <c r="M106" s="563">
        <f>M51+M60</f>
        <v>576</v>
      </c>
      <c r="N106" s="548">
        <f>N31+N51+N56+N60</f>
        <v>864</v>
      </c>
      <c r="O106" s="563">
        <f>O51+O60</f>
        <v>612</v>
      </c>
      <c r="P106" s="152">
        <f>P31+P51+P56+P60</f>
        <v>468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" customHeight="1">
      <c r="A107" s="448" t="s">
        <v>109</v>
      </c>
      <c r="B107" s="457" t="s">
        <v>110</v>
      </c>
      <c r="C107" s="468"/>
      <c r="D107" s="479"/>
      <c r="E107" s="36"/>
      <c r="F107" s="36"/>
      <c r="G107" s="36"/>
      <c r="H107" s="502"/>
      <c r="I107" s="479"/>
      <c r="J107" s="480"/>
      <c r="K107" s="479"/>
      <c r="L107" s="549"/>
      <c r="M107" s="564"/>
      <c r="N107" s="549"/>
      <c r="O107" s="570"/>
      <c r="P107" s="169" t="s">
        <v>135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5" customHeight="1">
      <c r="A108" s="449" t="s">
        <v>63</v>
      </c>
      <c r="B108" s="458" t="s">
        <v>126</v>
      </c>
      <c r="C108" s="463"/>
      <c r="D108" s="481"/>
      <c r="E108" s="17"/>
      <c r="F108" s="17"/>
      <c r="G108" s="17"/>
      <c r="H108" s="503"/>
      <c r="I108" s="481"/>
      <c r="J108" s="482"/>
      <c r="K108" s="176"/>
      <c r="L108" s="541"/>
      <c r="M108" s="557"/>
      <c r="N108" s="545"/>
      <c r="O108" s="568"/>
      <c r="P108" s="170" t="s">
        <v>136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5" customHeight="1">
      <c r="A109" s="444" t="s">
        <v>202</v>
      </c>
      <c r="B109" s="459" t="s">
        <v>204</v>
      </c>
      <c r="C109" s="469"/>
      <c r="D109" s="483"/>
      <c r="E109" s="11"/>
      <c r="F109" s="11"/>
      <c r="G109" s="11"/>
      <c r="H109" s="295"/>
      <c r="I109" s="483"/>
      <c r="J109" s="108"/>
      <c r="K109" s="483"/>
      <c r="L109" s="545"/>
      <c r="M109" s="560"/>
      <c r="N109" s="545"/>
      <c r="O109" s="568"/>
      <c r="P109" s="103" t="s">
        <v>135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s="4" customFormat="1" ht="21" customHeight="1" thickBot="1">
      <c r="A110" s="450" t="s">
        <v>203</v>
      </c>
      <c r="B110" s="583" t="s">
        <v>205</v>
      </c>
      <c r="C110" s="470"/>
      <c r="D110" s="484"/>
      <c r="E110" s="485"/>
      <c r="F110" s="485"/>
      <c r="G110" s="485"/>
      <c r="H110" s="504"/>
      <c r="I110" s="392"/>
      <c r="J110" s="528"/>
      <c r="K110" s="392"/>
      <c r="L110" s="528"/>
      <c r="M110" s="392"/>
      <c r="N110" s="528"/>
      <c r="O110" s="392"/>
      <c r="P110" s="184" t="s">
        <v>206</v>
      </c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</row>
    <row r="111" spans="1:29" s="4" customFormat="1" ht="18.75" customHeight="1">
      <c r="A111" s="393" t="s">
        <v>223</v>
      </c>
      <c r="B111" s="394"/>
      <c r="C111" s="394"/>
      <c r="D111" s="394"/>
      <c r="E111" s="395"/>
      <c r="F111" s="396" t="s">
        <v>50</v>
      </c>
      <c r="G111" s="397"/>
      <c r="H111" s="398" t="s">
        <v>59</v>
      </c>
      <c r="I111" s="529">
        <f>I31</f>
        <v>612</v>
      </c>
      <c r="J111" s="294">
        <f>J31</f>
        <v>792</v>
      </c>
      <c r="K111" s="529">
        <f>K31+K51+K56+K61+K73+K77+K81+K85+K89+K93+K97+K98+K102+K103</f>
        <v>576</v>
      </c>
      <c r="L111" s="294">
        <f>L31+L51+L56+L61+L73+L77+L81+L85+L89+L93+L97+L98+L102+L103</f>
        <v>540</v>
      </c>
      <c r="M111" s="529">
        <f>M31+M51+M56+M61+M73+M77+M81+M85+M89+M93+M97+M98+M102+M103</f>
        <v>576</v>
      </c>
      <c r="N111" s="294">
        <f>N54+N55+N70+N73+N77+N81+N85</f>
        <v>468</v>
      </c>
      <c r="O111" s="529">
        <f>O51+O56+O61+O73+O77+O81+O85+O89+O93+O97+O98+O102+O103</f>
        <v>432</v>
      </c>
      <c r="P111" s="186">
        <f>P51+P56+P61+P73+P77+P81+P85+P89+P93+P97+P98+P102+P103</f>
        <v>252</v>
      </c>
      <c r="Q111" s="18"/>
      <c r="R111" s="227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1:29" s="4" customFormat="1" ht="20.25" customHeight="1">
      <c r="A112" s="399"/>
      <c r="B112" s="400"/>
      <c r="C112" s="400"/>
      <c r="D112" s="400"/>
      <c r="E112" s="401"/>
      <c r="F112" s="402"/>
      <c r="G112" s="403"/>
      <c r="H112" s="404" t="s">
        <v>60</v>
      </c>
      <c r="I112" s="483"/>
      <c r="J112" s="295"/>
      <c r="K112" s="483"/>
      <c r="L112" s="295">
        <f>L74+L78+L82+L86+L90+L94+L99+L104</f>
        <v>288</v>
      </c>
      <c r="M112" s="483">
        <f>M74+M78+M82+M86+M90+M94+M99+M104</f>
        <v>0</v>
      </c>
      <c r="N112" s="295">
        <f>N74+N78+N82+N86+N90+N94+N99+N104</f>
        <v>216</v>
      </c>
      <c r="O112" s="483">
        <f>O74+O78+O82+O86+O90+O94+O99+O104</f>
        <v>36</v>
      </c>
      <c r="P112" s="108">
        <f>P74+P78+P82+P86+P90+P94+P99+P104</f>
        <v>72</v>
      </c>
      <c r="Q112" s="18"/>
      <c r="R112" s="227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</row>
    <row r="113" spans="1:29" s="4" customFormat="1" ht="30.75" customHeight="1">
      <c r="A113" s="399"/>
      <c r="B113" s="400"/>
      <c r="C113" s="400"/>
      <c r="D113" s="400"/>
      <c r="E113" s="401"/>
      <c r="F113" s="402"/>
      <c r="G113" s="403"/>
      <c r="H113" s="404" t="s">
        <v>111</v>
      </c>
      <c r="I113" s="483">
        <f>I75+I79+I83+I87+I91+I95+I100+I105</f>
        <v>0</v>
      </c>
      <c r="J113" s="295">
        <f aca="true" t="shared" si="23" ref="J113:P113">J75+J79+J83+J87+J91+J95+J100+J105</f>
        <v>0</v>
      </c>
      <c r="K113" s="483">
        <f t="shared" si="23"/>
        <v>0</v>
      </c>
      <c r="L113" s="295">
        <f t="shared" si="23"/>
        <v>0</v>
      </c>
      <c r="M113" s="483">
        <f t="shared" si="23"/>
        <v>0</v>
      </c>
      <c r="N113" s="295">
        <f t="shared" si="23"/>
        <v>180</v>
      </c>
      <c r="O113" s="483">
        <f t="shared" si="23"/>
        <v>144</v>
      </c>
      <c r="P113" s="108">
        <f t="shared" si="23"/>
        <v>144</v>
      </c>
      <c r="Q113" s="18"/>
      <c r="R113" s="227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</row>
    <row r="114" spans="1:29" s="4" customFormat="1" ht="29.25" customHeight="1">
      <c r="A114" s="399"/>
      <c r="B114" s="400"/>
      <c r="C114" s="400"/>
      <c r="D114" s="400"/>
      <c r="E114" s="401"/>
      <c r="F114" s="402"/>
      <c r="G114" s="403"/>
      <c r="H114" s="404" t="s">
        <v>112</v>
      </c>
      <c r="I114" s="483">
        <f>I107</f>
        <v>0</v>
      </c>
      <c r="J114" s="295">
        <f aca="true" t="shared" si="24" ref="J114:O114">J107</f>
        <v>0</v>
      </c>
      <c r="K114" s="483">
        <f t="shared" si="24"/>
        <v>0</v>
      </c>
      <c r="L114" s="295">
        <f t="shared" si="24"/>
        <v>0</v>
      </c>
      <c r="M114" s="483">
        <f t="shared" si="24"/>
        <v>0</v>
      </c>
      <c r="N114" s="295">
        <f t="shared" si="24"/>
        <v>0</v>
      </c>
      <c r="O114" s="483">
        <f t="shared" si="24"/>
        <v>0</v>
      </c>
      <c r="P114" s="108">
        <v>144</v>
      </c>
      <c r="Q114" s="18"/>
      <c r="R114" s="227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</row>
    <row r="115" spans="1:29" s="4" customFormat="1" ht="36" customHeight="1">
      <c r="A115" s="399"/>
      <c r="B115" s="400"/>
      <c r="C115" s="400"/>
      <c r="D115" s="400"/>
      <c r="E115" s="401"/>
      <c r="F115" s="402"/>
      <c r="G115" s="403"/>
      <c r="H115" s="404" t="s">
        <v>137</v>
      </c>
      <c r="I115" s="483">
        <v>0</v>
      </c>
      <c r="J115" s="295">
        <v>3</v>
      </c>
      <c r="K115" s="483">
        <v>2</v>
      </c>
      <c r="L115" s="581">
        <v>4</v>
      </c>
      <c r="M115" s="560">
        <v>3</v>
      </c>
      <c r="N115" s="581">
        <v>3</v>
      </c>
      <c r="O115" s="560">
        <v>2</v>
      </c>
      <c r="P115" s="108">
        <v>5</v>
      </c>
      <c r="Q115" s="18"/>
      <c r="R115" s="227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1:29" s="4" customFormat="1" ht="15.75" customHeight="1">
      <c r="A116" s="399"/>
      <c r="B116" s="400"/>
      <c r="C116" s="400"/>
      <c r="D116" s="400"/>
      <c r="E116" s="401"/>
      <c r="F116" s="402"/>
      <c r="G116" s="403"/>
      <c r="H116" s="404" t="s">
        <v>61</v>
      </c>
      <c r="I116" s="483">
        <v>3</v>
      </c>
      <c r="J116" s="295">
        <v>6</v>
      </c>
      <c r="K116" s="483">
        <v>3</v>
      </c>
      <c r="L116" s="581">
        <v>7</v>
      </c>
      <c r="M116" s="560">
        <v>1</v>
      </c>
      <c r="N116" s="581">
        <v>9</v>
      </c>
      <c r="O116" s="560">
        <v>3</v>
      </c>
      <c r="P116" s="108">
        <v>7</v>
      </c>
      <c r="Q116" s="18"/>
      <c r="R116" s="227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</row>
    <row r="117" spans="1:18" ht="15" thickBot="1">
      <c r="A117" s="405"/>
      <c r="B117" s="406"/>
      <c r="C117" s="406"/>
      <c r="D117" s="406"/>
      <c r="E117" s="407"/>
      <c r="F117" s="408"/>
      <c r="G117" s="409"/>
      <c r="H117" s="410" t="s">
        <v>62</v>
      </c>
      <c r="I117" s="530">
        <v>2</v>
      </c>
      <c r="J117" s="580">
        <v>0</v>
      </c>
      <c r="K117" s="530">
        <v>0</v>
      </c>
      <c r="L117" s="582">
        <v>2</v>
      </c>
      <c r="M117" s="565">
        <v>1</v>
      </c>
      <c r="N117" s="582">
        <v>0</v>
      </c>
      <c r="O117" s="565">
        <v>2</v>
      </c>
      <c r="P117" s="172">
        <v>0</v>
      </c>
      <c r="Q117" s="18"/>
      <c r="R117" s="228"/>
    </row>
    <row r="118" spans="1:18" ht="15.75">
      <c r="A118" s="7"/>
      <c r="B118" s="7"/>
      <c r="C118" s="7"/>
      <c r="D118" s="7"/>
      <c r="E118" s="7"/>
      <c r="F118" s="7"/>
      <c r="G118" s="7"/>
      <c r="H118" s="7"/>
      <c r="I118" s="411"/>
      <c r="J118" s="579"/>
      <c r="K118" s="579"/>
      <c r="R118" s="228"/>
    </row>
    <row r="119" spans="1:18" ht="15.75" customHeight="1">
      <c r="A119" s="7"/>
      <c r="B119" s="7"/>
      <c r="C119" s="7"/>
      <c r="D119" s="7"/>
      <c r="E119" s="7"/>
      <c r="F119" s="7"/>
      <c r="G119" s="7"/>
      <c r="H119" s="411"/>
      <c r="I119" s="356"/>
      <c r="J119" s="356"/>
      <c r="K119" s="356"/>
      <c r="L119" s="355"/>
      <c r="M119" s="355"/>
      <c r="N119" s="355"/>
      <c r="O119" s="355"/>
      <c r="P119" s="356"/>
      <c r="Q119" s="188"/>
      <c r="R119" s="229"/>
    </row>
    <row r="120" spans="1:18" ht="15.75">
      <c r="A120" s="7"/>
      <c r="B120" s="7"/>
      <c r="C120" s="7"/>
      <c r="D120" s="7"/>
      <c r="E120" s="7"/>
      <c r="F120" s="7"/>
      <c r="G120" s="7"/>
      <c r="H120" s="411"/>
      <c r="I120" s="356"/>
      <c r="J120" s="356"/>
      <c r="K120" s="356"/>
      <c r="L120" s="355"/>
      <c r="M120" s="355"/>
      <c r="N120" s="355"/>
      <c r="O120" s="355"/>
      <c r="P120" s="356"/>
      <c r="Q120" s="188"/>
      <c r="R120" s="188"/>
    </row>
    <row r="121" spans="1:18" ht="15.75">
      <c r="A121" s="6"/>
      <c r="B121" s="6"/>
      <c r="C121" s="6"/>
      <c r="D121" s="6"/>
      <c r="E121" s="6"/>
      <c r="F121" s="6"/>
      <c r="G121" s="6"/>
      <c r="H121" s="412"/>
      <c r="I121" s="356"/>
      <c r="J121" s="356"/>
      <c r="K121" s="356"/>
      <c r="L121" s="355"/>
      <c r="M121" s="355"/>
      <c r="N121" s="355"/>
      <c r="O121" s="355"/>
      <c r="P121" s="356"/>
      <c r="Q121" s="188"/>
      <c r="R121" s="188"/>
    </row>
    <row r="122" spans="1:11" ht="15.75">
      <c r="A122" s="6"/>
      <c r="B122" s="6"/>
      <c r="C122" s="6"/>
      <c r="D122" s="6"/>
      <c r="E122" s="6"/>
      <c r="F122" s="6"/>
      <c r="G122" s="6"/>
      <c r="H122" s="6"/>
      <c r="I122" s="412"/>
      <c r="J122" s="579"/>
      <c r="K122" s="579"/>
    </row>
    <row r="123" spans="1:9" ht="15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5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5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5.75">
      <c r="A126" s="6"/>
      <c r="B126" s="6"/>
      <c r="C126" s="413"/>
      <c r="D126" s="6"/>
      <c r="E126" s="6"/>
      <c r="F126" s="6"/>
      <c r="G126" s="6"/>
      <c r="H126" s="6"/>
      <c r="I126" s="6"/>
    </row>
    <row r="127" spans="1:9" ht="15.75">
      <c r="A127" s="6"/>
      <c r="B127" s="6"/>
      <c r="C127" s="6"/>
      <c r="D127" s="6"/>
      <c r="E127" s="6"/>
      <c r="F127" s="6"/>
      <c r="G127" s="6"/>
      <c r="H127" s="6"/>
      <c r="I127" s="6"/>
    </row>
    <row r="128" spans="1:29" s="5" customFormat="1" ht="15.75">
      <c r="A128" s="6"/>
      <c r="B128" s="6"/>
      <c r="C128" s="6"/>
      <c r="D128" s="6"/>
      <c r="E128" s="6"/>
      <c r="F128" s="6"/>
      <c r="G128" s="6"/>
      <c r="H128" s="6"/>
      <c r="I128" s="6"/>
      <c r="L128" s="173"/>
      <c r="M128" s="173"/>
      <c r="N128" s="173"/>
      <c r="O128" s="173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s="5" customFormat="1" ht="15.75">
      <c r="A129" s="6"/>
      <c r="B129" s="6"/>
      <c r="C129" s="6"/>
      <c r="D129" s="6"/>
      <c r="E129" s="6"/>
      <c r="F129" s="6"/>
      <c r="G129" s="6"/>
      <c r="H129" s="6"/>
      <c r="I129" s="6"/>
      <c r="L129" s="173"/>
      <c r="M129" s="173"/>
      <c r="N129" s="173"/>
      <c r="O129" s="173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s="5" customFormat="1" ht="15.75">
      <c r="A130" s="6"/>
      <c r="B130" s="6"/>
      <c r="C130" s="6"/>
      <c r="D130" s="6"/>
      <c r="E130" s="6"/>
      <c r="F130" s="6"/>
      <c r="G130" s="6"/>
      <c r="H130" s="6"/>
      <c r="I130" s="6"/>
      <c r="L130" s="173"/>
      <c r="M130" s="173"/>
      <c r="N130" s="173"/>
      <c r="O130" s="173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s="5" customFormat="1" ht="15.75">
      <c r="A131" s="6"/>
      <c r="B131" s="6"/>
      <c r="C131" s="6"/>
      <c r="D131" s="6"/>
      <c r="E131" s="6"/>
      <c r="F131" s="6"/>
      <c r="G131" s="6"/>
      <c r="H131" s="6"/>
      <c r="I131" s="6"/>
      <c r="L131" s="173"/>
      <c r="M131" s="173"/>
      <c r="N131" s="173"/>
      <c r="O131" s="173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s="5" customFormat="1" ht="15.75">
      <c r="A132" s="6"/>
      <c r="B132" s="6"/>
      <c r="C132" s="6"/>
      <c r="D132" s="6"/>
      <c r="E132" s="6"/>
      <c r="F132" s="6"/>
      <c r="G132" s="6"/>
      <c r="H132" s="6"/>
      <c r="I132" s="6"/>
      <c r="L132" s="173"/>
      <c r="M132" s="173"/>
      <c r="N132" s="173"/>
      <c r="O132" s="173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s="5" customFormat="1" ht="15.75">
      <c r="A133" s="6"/>
      <c r="B133" s="6"/>
      <c r="C133" s="6"/>
      <c r="D133" s="6"/>
      <c r="E133" s="6"/>
      <c r="F133" s="6"/>
      <c r="G133" s="6"/>
      <c r="H133" s="6"/>
      <c r="I133" s="6"/>
      <c r="L133" s="173"/>
      <c r="M133" s="173"/>
      <c r="N133" s="173"/>
      <c r="O133" s="17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s="5" customFormat="1" ht="15.75">
      <c r="A134" s="6"/>
      <c r="B134" s="6"/>
      <c r="C134" s="6"/>
      <c r="D134" s="6"/>
      <c r="E134" s="6"/>
      <c r="F134" s="6"/>
      <c r="G134" s="6"/>
      <c r="H134" s="6"/>
      <c r="I134" s="6"/>
      <c r="L134" s="173"/>
      <c r="M134" s="173"/>
      <c r="N134" s="173"/>
      <c r="O134" s="173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s="5" customFormat="1" ht="15.75">
      <c r="A135" s="6"/>
      <c r="B135" s="6"/>
      <c r="C135" s="6"/>
      <c r="D135" s="6"/>
      <c r="E135" s="6"/>
      <c r="F135" s="6"/>
      <c r="G135" s="6"/>
      <c r="H135" s="6"/>
      <c r="I135" s="6"/>
      <c r="L135" s="173"/>
      <c r="M135" s="173"/>
      <c r="N135" s="173"/>
      <c r="O135" s="173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s="5" customFormat="1" ht="15.75">
      <c r="A136" s="6"/>
      <c r="B136" s="6"/>
      <c r="C136" s="6"/>
      <c r="D136" s="6"/>
      <c r="E136" s="6"/>
      <c r="F136" s="6"/>
      <c r="G136" s="6"/>
      <c r="H136" s="6"/>
      <c r="I136" s="6"/>
      <c r="L136" s="173"/>
      <c r="M136" s="173"/>
      <c r="N136" s="173"/>
      <c r="O136" s="173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s="5" customFormat="1" ht="15.75">
      <c r="A137" s="6"/>
      <c r="B137" s="6"/>
      <c r="C137" s="6"/>
      <c r="D137" s="6"/>
      <c r="E137" s="6"/>
      <c r="F137" s="6"/>
      <c r="G137" s="6"/>
      <c r="H137" s="6"/>
      <c r="I137" s="6"/>
      <c r="L137" s="173"/>
      <c r="M137" s="173"/>
      <c r="N137" s="173"/>
      <c r="O137" s="173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s="5" customFormat="1" ht="15.75">
      <c r="A138" s="6"/>
      <c r="B138" s="6"/>
      <c r="C138" s="6"/>
      <c r="D138" s="6"/>
      <c r="E138" s="6"/>
      <c r="F138" s="6"/>
      <c r="G138" s="6"/>
      <c r="H138" s="6"/>
      <c r="I138" s="6"/>
      <c r="L138" s="173"/>
      <c r="M138" s="173"/>
      <c r="N138" s="173"/>
      <c r="O138" s="173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s="5" customFormat="1" ht="15.75">
      <c r="A139" s="6"/>
      <c r="B139" s="6"/>
      <c r="C139" s="6"/>
      <c r="D139" s="6"/>
      <c r="E139" s="6"/>
      <c r="F139" s="6"/>
      <c r="G139" s="6"/>
      <c r="H139" s="6"/>
      <c r="I139" s="6"/>
      <c r="L139" s="173"/>
      <c r="M139" s="173"/>
      <c r="N139" s="173"/>
      <c r="O139" s="173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s="5" customFormat="1" ht="15.75">
      <c r="A140" s="6"/>
      <c r="B140" s="6"/>
      <c r="C140" s="6"/>
      <c r="D140" s="6"/>
      <c r="E140" s="6"/>
      <c r="F140" s="6"/>
      <c r="G140" s="6"/>
      <c r="H140" s="6"/>
      <c r="I140" s="6"/>
      <c r="L140" s="173"/>
      <c r="M140" s="173"/>
      <c r="N140" s="173"/>
      <c r="O140" s="173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s="5" customFormat="1" ht="15.75">
      <c r="A141" s="6"/>
      <c r="B141" s="6"/>
      <c r="C141" s="6"/>
      <c r="D141" s="6"/>
      <c r="E141" s="6"/>
      <c r="F141" s="6"/>
      <c r="G141" s="6"/>
      <c r="H141" s="6"/>
      <c r="I141" s="6"/>
      <c r="L141" s="173"/>
      <c r="M141" s="173"/>
      <c r="N141" s="173"/>
      <c r="O141" s="173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s="5" customFormat="1" ht="15.75">
      <c r="A142" s="6"/>
      <c r="B142" s="6"/>
      <c r="C142" s="6"/>
      <c r="D142" s="6"/>
      <c r="E142" s="6"/>
      <c r="F142" s="6"/>
      <c r="G142" s="6"/>
      <c r="H142" s="6"/>
      <c r="I142" s="6"/>
      <c r="L142" s="173"/>
      <c r="M142" s="173"/>
      <c r="N142" s="173"/>
      <c r="O142" s="173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s="5" customFormat="1" ht="15.75">
      <c r="A143" s="6"/>
      <c r="B143" s="6"/>
      <c r="C143" s="6"/>
      <c r="D143" s="6"/>
      <c r="E143" s="6"/>
      <c r="F143" s="6"/>
      <c r="G143" s="6"/>
      <c r="H143" s="6"/>
      <c r="I143" s="6"/>
      <c r="L143" s="173"/>
      <c r="M143" s="173"/>
      <c r="N143" s="173"/>
      <c r="O143" s="17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s="5" customFormat="1" ht="15.75">
      <c r="A144" s="6"/>
      <c r="B144" s="6"/>
      <c r="C144" s="6"/>
      <c r="D144" s="6"/>
      <c r="E144" s="6"/>
      <c r="F144" s="6"/>
      <c r="G144" s="6"/>
      <c r="H144" s="6"/>
      <c r="I144" s="6"/>
      <c r="L144" s="173"/>
      <c r="M144" s="173"/>
      <c r="N144" s="173"/>
      <c r="O144" s="173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s="5" customFormat="1" ht="15.75">
      <c r="A145" s="6"/>
      <c r="B145" s="6"/>
      <c r="C145" s="6"/>
      <c r="D145" s="6"/>
      <c r="E145" s="6"/>
      <c r="F145" s="6"/>
      <c r="G145" s="6"/>
      <c r="H145" s="6"/>
      <c r="I145" s="6"/>
      <c r="L145" s="173"/>
      <c r="M145" s="173"/>
      <c r="N145" s="173"/>
      <c r="O145" s="173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s="5" customFormat="1" ht="15.75">
      <c r="A146" s="6"/>
      <c r="B146" s="6"/>
      <c r="C146" s="6"/>
      <c r="D146" s="6"/>
      <c r="E146" s="6"/>
      <c r="F146" s="6"/>
      <c r="G146" s="6"/>
      <c r="H146" s="6"/>
      <c r="I146" s="6"/>
      <c r="L146" s="173"/>
      <c r="M146" s="173"/>
      <c r="N146" s="173"/>
      <c r="O146" s="173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s="5" customFormat="1" ht="15.75">
      <c r="A147" s="6"/>
      <c r="B147" s="6"/>
      <c r="C147" s="6"/>
      <c r="D147" s="6"/>
      <c r="E147" s="6"/>
      <c r="F147" s="6"/>
      <c r="G147" s="6"/>
      <c r="H147" s="6"/>
      <c r="I147" s="6"/>
      <c r="L147" s="173"/>
      <c r="M147" s="173"/>
      <c r="N147" s="173"/>
      <c r="O147" s="173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s="5" customFormat="1" ht="15.75">
      <c r="A148" s="6"/>
      <c r="B148" s="6"/>
      <c r="C148" s="6"/>
      <c r="D148" s="6"/>
      <c r="E148" s="6"/>
      <c r="F148" s="6"/>
      <c r="G148" s="6"/>
      <c r="H148" s="6"/>
      <c r="I148" s="6"/>
      <c r="L148" s="173"/>
      <c r="M148" s="173"/>
      <c r="N148" s="173"/>
      <c r="O148" s="173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s="5" customFormat="1" ht="15.75">
      <c r="A149" s="6"/>
      <c r="B149" s="6"/>
      <c r="C149" s="6"/>
      <c r="D149" s="6"/>
      <c r="E149" s="6"/>
      <c r="F149" s="6"/>
      <c r="G149" s="6"/>
      <c r="H149" s="6"/>
      <c r="I149" s="6"/>
      <c r="L149" s="173"/>
      <c r="M149" s="173"/>
      <c r="N149" s="173"/>
      <c r="O149" s="173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29" s="5" customFormat="1" ht="15.75">
      <c r="A150" s="6"/>
      <c r="B150" s="6"/>
      <c r="C150" s="6"/>
      <c r="D150" s="6"/>
      <c r="E150" s="6"/>
      <c r="F150" s="6"/>
      <c r="G150" s="6"/>
      <c r="H150" s="6"/>
      <c r="I150" s="6"/>
      <c r="L150" s="173"/>
      <c r="M150" s="173"/>
      <c r="N150" s="173"/>
      <c r="O150" s="173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29" s="5" customFormat="1" ht="15.75">
      <c r="A151" s="6"/>
      <c r="B151" s="6"/>
      <c r="C151" s="6"/>
      <c r="D151" s="6"/>
      <c r="E151" s="6"/>
      <c r="F151" s="6"/>
      <c r="G151" s="6"/>
      <c r="H151" s="6"/>
      <c r="I151" s="6"/>
      <c r="L151" s="173"/>
      <c r="M151" s="173"/>
      <c r="N151" s="173"/>
      <c r="O151" s="173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29" s="5" customFormat="1" ht="15.75">
      <c r="A152" s="6"/>
      <c r="B152" s="6"/>
      <c r="C152" s="6"/>
      <c r="D152" s="6"/>
      <c r="E152" s="6"/>
      <c r="F152" s="6"/>
      <c r="G152" s="6"/>
      <c r="H152" s="6"/>
      <c r="I152" s="6"/>
      <c r="L152" s="173"/>
      <c r="M152" s="173"/>
      <c r="N152" s="173"/>
      <c r="O152" s="173"/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1:29" s="5" customFormat="1" ht="15.75">
      <c r="A153" s="6"/>
      <c r="B153" s="6"/>
      <c r="C153" s="6"/>
      <c r="D153" s="6"/>
      <c r="E153" s="6"/>
      <c r="F153" s="6"/>
      <c r="G153" s="6"/>
      <c r="H153" s="6"/>
      <c r="I153" s="6"/>
      <c r="L153" s="173"/>
      <c r="M153" s="173"/>
      <c r="N153" s="173"/>
      <c r="O153" s="17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s="5" customFormat="1" ht="15.75">
      <c r="A154" s="6"/>
      <c r="B154" s="6"/>
      <c r="C154" s="6"/>
      <c r="D154" s="6"/>
      <c r="E154" s="6"/>
      <c r="F154" s="6"/>
      <c r="G154" s="6"/>
      <c r="H154" s="6"/>
      <c r="I154" s="6"/>
      <c r="L154" s="173"/>
      <c r="M154" s="173"/>
      <c r="N154" s="173"/>
      <c r="O154" s="173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29" s="5" customFormat="1" ht="15.75">
      <c r="A155" s="6"/>
      <c r="B155" s="6"/>
      <c r="C155" s="6"/>
      <c r="D155" s="6"/>
      <c r="E155" s="6"/>
      <c r="F155" s="6"/>
      <c r="G155" s="6"/>
      <c r="H155" s="6"/>
      <c r="I155" s="6"/>
      <c r="L155" s="173"/>
      <c r="M155" s="173"/>
      <c r="N155" s="173"/>
      <c r="O155" s="173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s="5" customFormat="1" ht="15.75">
      <c r="A156" s="6"/>
      <c r="B156" s="6"/>
      <c r="C156" s="6"/>
      <c r="D156" s="6"/>
      <c r="E156" s="6"/>
      <c r="F156" s="6"/>
      <c r="G156" s="6"/>
      <c r="H156" s="6"/>
      <c r="I156" s="6"/>
      <c r="L156" s="173"/>
      <c r="M156" s="173"/>
      <c r="N156" s="173"/>
      <c r="O156" s="173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s="5" customFormat="1" ht="15.75">
      <c r="A157" s="6"/>
      <c r="B157" s="6"/>
      <c r="C157" s="6"/>
      <c r="D157" s="6"/>
      <c r="E157" s="6"/>
      <c r="F157" s="6"/>
      <c r="G157" s="6"/>
      <c r="H157" s="6"/>
      <c r="I157" s="6"/>
      <c r="L157" s="173"/>
      <c r="M157" s="173"/>
      <c r="N157" s="173"/>
      <c r="O157" s="173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s="5" customFormat="1" ht="15.75">
      <c r="A158" s="6"/>
      <c r="B158" s="6"/>
      <c r="C158" s="6"/>
      <c r="D158" s="6"/>
      <c r="E158" s="6"/>
      <c r="F158" s="6"/>
      <c r="G158" s="6"/>
      <c r="H158" s="6"/>
      <c r="I158" s="6"/>
      <c r="L158" s="173"/>
      <c r="M158" s="173"/>
      <c r="N158" s="173"/>
      <c r="O158" s="173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s="5" customFormat="1" ht="15.75">
      <c r="A159" s="6"/>
      <c r="B159" s="6"/>
      <c r="C159" s="6"/>
      <c r="D159" s="6"/>
      <c r="E159" s="6"/>
      <c r="F159" s="6"/>
      <c r="G159" s="6"/>
      <c r="H159" s="6"/>
      <c r="I159" s="6"/>
      <c r="L159" s="173"/>
      <c r="M159" s="173"/>
      <c r="N159" s="173"/>
      <c r="O159" s="173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s="5" customFormat="1" ht="15.75">
      <c r="A160" s="6"/>
      <c r="B160" s="6"/>
      <c r="C160" s="6"/>
      <c r="D160" s="6"/>
      <c r="E160" s="6"/>
      <c r="F160" s="6"/>
      <c r="G160" s="6"/>
      <c r="H160" s="6"/>
      <c r="I160" s="6"/>
      <c r="L160" s="173"/>
      <c r="M160" s="173"/>
      <c r="N160" s="173"/>
      <c r="O160" s="173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s="5" customFormat="1" ht="15.75">
      <c r="A161" s="6"/>
      <c r="B161" s="6"/>
      <c r="C161" s="6"/>
      <c r="D161" s="6"/>
      <c r="E161" s="6"/>
      <c r="F161" s="6"/>
      <c r="G161" s="6"/>
      <c r="H161" s="6"/>
      <c r="I161" s="6"/>
      <c r="L161" s="173"/>
      <c r="M161" s="173"/>
      <c r="N161" s="173"/>
      <c r="O161" s="173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s="5" customFormat="1" ht="15.75">
      <c r="A162" s="6"/>
      <c r="B162" s="6"/>
      <c r="C162" s="6"/>
      <c r="D162" s="6"/>
      <c r="E162" s="6"/>
      <c r="F162" s="6"/>
      <c r="G162" s="6"/>
      <c r="H162" s="6"/>
      <c r="I162" s="6"/>
      <c r="L162" s="173"/>
      <c r="M162" s="173"/>
      <c r="N162" s="173"/>
      <c r="O162" s="173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s="5" customFormat="1" ht="15.75">
      <c r="A163" s="6"/>
      <c r="B163" s="6"/>
      <c r="C163" s="6"/>
      <c r="D163" s="6"/>
      <c r="E163" s="6"/>
      <c r="F163" s="6"/>
      <c r="G163" s="6"/>
      <c r="H163" s="6"/>
      <c r="I163" s="6"/>
      <c r="L163" s="173"/>
      <c r="M163" s="173"/>
      <c r="N163" s="173"/>
      <c r="O163" s="17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s="5" customFormat="1" ht="15.75">
      <c r="A164" s="6"/>
      <c r="B164" s="6"/>
      <c r="C164" s="6"/>
      <c r="D164" s="6"/>
      <c r="E164" s="6"/>
      <c r="F164" s="6"/>
      <c r="G164" s="6"/>
      <c r="H164" s="6"/>
      <c r="I164" s="6"/>
      <c r="L164" s="173"/>
      <c r="M164" s="173"/>
      <c r="N164" s="173"/>
      <c r="O164" s="173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s="5" customFormat="1" ht="15.75">
      <c r="A165" s="6"/>
      <c r="B165" s="6"/>
      <c r="C165" s="6"/>
      <c r="D165" s="6"/>
      <c r="E165" s="6"/>
      <c r="F165" s="6"/>
      <c r="G165" s="6"/>
      <c r="H165" s="6"/>
      <c r="I165" s="6"/>
      <c r="L165" s="173"/>
      <c r="M165" s="173"/>
      <c r="N165" s="173"/>
      <c r="O165" s="173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</sheetData>
  <sheetProtection/>
  <mergeCells count="66">
    <mergeCell ref="M119:M121"/>
    <mergeCell ref="N119:N121"/>
    <mergeCell ref="O119:O121"/>
    <mergeCell ref="P119:P121"/>
    <mergeCell ref="C11:F11"/>
    <mergeCell ref="A111:E117"/>
    <mergeCell ref="F111:G117"/>
    <mergeCell ref="I119:I121"/>
    <mergeCell ref="J119:J121"/>
    <mergeCell ref="K119:K121"/>
    <mergeCell ref="L119:L121"/>
    <mergeCell ref="O28:O30"/>
    <mergeCell ref="P28:P30"/>
    <mergeCell ref="F29:F30"/>
    <mergeCell ref="G29:G30"/>
    <mergeCell ref="H29:H30"/>
    <mergeCell ref="A50:B50"/>
    <mergeCell ref="I27:J27"/>
    <mergeCell ref="K27:L27"/>
    <mergeCell ref="M27:N27"/>
    <mergeCell ref="O27:P27"/>
    <mergeCell ref="I28:I30"/>
    <mergeCell ref="J28:J30"/>
    <mergeCell ref="K28:K30"/>
    <mergeCell ref="L28:L30"/>
    <mergeCell ref="M28:M30"/>
    <mergeCell ref="N28:N30"/>
    <mergeCell ref="I17:I18"/>
    <mergeCell ref="A25:N25"/>
    <mergeCell ref="A26:A30"/>
    <mergeCell ref="B26:B30"/>
    <mergeCell ref="C26:C30"/>
    <mergeCell ref="D26:H26"/>
    <mergeCell ref="I26:P26"/>
    <mergeCell ref="D27:D30"/>
    <mergeCell ref="E27:E30"/>
    <mergeCell ref="F27:H28"/>
    <mergeCell ref="J13:N13"/>
    <mergeCell ref="J15:N15"/>
    <mergeCell ref="A16:N16"/>
    <mergeCell ref="A17:A18"/>
    <mergeCell ref="B17:B18"/>
    <mergeCell ref="C17:C18"/>
    <mergeCell ref="D17:E17"/>
    <mergeCell ref="F17:F18"/>
    <mergeCell ref="G17:G18"/>
    <mergeCell ref="H17:H18"/>
    <mergeCell ref="A7:N7"/>
    <mergeCell ref="A8:P8"/>
    <mergeCell ref="A9:N9"/>
    <mergeCell ref="A10:I10"/>
    <mergeCell ref="L10:P10"/>
    <mergeCell ref="J11:N11"/>
    <mergeCell ref="J4:N4"/>
    <mergeCell ref="W4:AC4"/>
    <mergeCell ref="A5:N5"/>
    <mergeCell ref="Q5:W5"/>
    <mergeCell ref="A6:P6"/>
    <mergeCell ref="Q6:W6"/>
    <mergeCell ref="A1:B1"/>
    <mergeCell ref="J1:N1"/>
    <mergeCell ref="J2:N2"/>
    <mergeCell ref="W2:AC2"/>
    <mergeCell ref="A3:B3"/>
    <mergeCell ref="J3:N3"/>
    <mergeCell ref="W3:AC3"/>
  </mergeCells>
  <printOptions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2016-06-10T09:55:21Z</cp:lastPrinted>
  <dcterms:created xsi:type="dcterms:W3CDTF">1996-10-08T23:32:33Z</dcterms:created>
  <dcterms:modified xsi:type="dcterms:W3CDTF">2019-08-23T09:31:14Z</dcterms:modified>
  <cp:category/>
  <cp:version/>
  <cp:contentType/>
  <cp:contentStatus/>
</cp:coreProperties>
</file>