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76" i="1" l="1"/>
  <c r="J93" i="1" l="1"/>
  <c r="I51" i="1" l="1"/>
  <c r="K88" i="1"/>
  <c r="I93" i="1"/>
  <c r="H93" i="1"/>
  <c r="G94" i="1"/>
  <c r="G93" i="1" s="1"/>
  <c r="H51" i="1"/>
  <c r="J51" i="1"/>
  <c r="Q51" i="1"/>
  <c r="G56" i="1"/>
  <c r="Q93" i="1"/>
  <c r="P88" i="1"/>
  <c r="J88" i="1"/>
  <c r="I88" i="1"/>
  <c r="H88" i="1"/>
  <c r="G90" i="1"/>
  <c r="G89" i="1"/>
  <c r="Q82" i="1"/>
  <c r="P82" i="1"/>
  <c r="J82" i="1"/>
  <c r="I82" i="1"/>
  <c r="H82" i="1"/>
  <c r="G85" i="1"/>
  <c r="G84" i="1"/>
  <c r="G83" i="1"/>
  <c r="O82" i="1"/>
  <c r="G78" i="1"/>
  <c r="G77" i="1"/>
  <c r="G73" i="1"/>
  <c r="G71" i="1"/>
  <c r="G70" i="1"/>
  <c r="G74" i="1"/>
  <c r="G69" i="1"/>
  <c r="G68" i="1"/>
  <c r="G67" i="1"/>
  <c r="G66" i="1"/>
  <c r="G65" i="1"/>
  <c r="G64" i="1"/>
  <c r="G63" i="1"/>
  <c r="G72" i="1"/>
  <c r="O57" i="1"/>
  <c r="G88" i="1" l="1"/>
  <c r="P75" i="1"/>
  <c r="G82" i="1"/>
  <c r="H61" i="1" l="1"/>
  <c r="J61" i="1" l="1"/>
  <c r="J40" i="1"/>
  <c r="J30" i="1"/>
  <c r="M30" i="1"/>
  <c r="K75" i="1"/>
  <c r="H40" i="1"/>
  <c r="G43" i="1"/>
  <c r="G42" i="1"/>
  <c r="G41" i="1"/>
  <c r="H30" i="1"/>
  <c r="G37" i="1"/>
  <c r="G36" i="1"/>
  <c r="G34" i="1"/>
  <c r="G32" i="1"/>
  <c r="I40" i="1"/>
  <c r="M40" i="1"/>
  <c r="P61" i="1"/>
  <c r="O61" i="1"/>
  <c r="N51" i="1"/>
  <c r="L40" i="1"/>
  <c r="L30" i="1"/>
  <c r="Q76" i="1"/>
  <c r="Q75" i="1" s="1"/>
  <c r="P76" i="1"/>
  <c r="O76" i="1"/>
  <c r="O75" i="1" s="1"/>
  <c r="N76" i="1"/>
  <c r="M76" i="1"/>
  <c r="L76" i="1"/>
  <c r="H76" i="1"/>
  <c r="H75" i="1" s="1"/>
  <c r="G62" i="1"/>
  <c r="Q61" i="1"/>
  <c r="N61" i="1"/>
  <c r="N60" i="1" s="1"/>
  <c r="M61" i="1"/>
  <c r="L61" i="1"/>
  <c r="E60" i="1"/>
  <c r="C60" i="1"/>
  <c r="G59" i="1"/>
  <c r="G58" i="1"/>
  <c r="N57" i="1"/>
  <c r="J57" i="1"/>
  <c r="H57" i="1"/>
  <c r="G55" i="1"/>
  <c r="G54" i="1"/>
  <c r="G53" i="1"/>
  <c r="G52" i="1"/>
  <c r="P51" i="1"/>
  <c r="P102" i="1" s="1"/>
  <c r="P97" i="1" s="1"/>
  <c r="O51" i="1"/>
  <c r="M51" i="1"/>
  <c r="L51" i="1"/>
  <c r="G38" i="1"/>
  <c r="I35" i="1"/>
  <c r="G35" i="1" s="1"/>
  <c r="I33" i="1"/>
  <c r="I31" i="1"/>
  <c r="P29" i="1"/>
  <c r="C29" i="1"/>
  <c r="K23" i="1"/>
  <c r="J23" i="1"/>
  <c r="I23" i="1"/>
  <c r="H23" i="1"/>
  <c r="B23" i="1"/>
  <c r="L22" i="1"/>
  <c r="L21" i="1"/>
  <c r="C20" i="1"/>
  <c r="O102" i="1" l="1"/>
  <c r="O97" i="1" s="1"/>
  <c r="J29" i="1"/>
  <c r="G51" i="1"/>
  <c r="N97" i="1"/>
  <c r="Q102" i="1"/>
  <c r="Q97" i="1" s="1"/>
  <c r="Q60" i="1"/>
  <c r="O60" i="1"/>
  <c r="I30" i="1"/>
  <c r="G61" i="1"/>
  <c r="G76" i="1"/>
  <c r="G75" i="1" s="1"/>
  <c r="G40" i="1"/>
  <c r="H60" i="1"/>
  <c r="J75" i="1"/>
  <c r="J60" i="1" s="1"/>
  <c r="P60" i="1"/>
  <c r="M29" i="1"/>
  <c r="H29" i="1"/>
  <c r="I61" i="1"/>
  <c r="G31" i="1"/>
  <c r="G30" i="1" s="1"/>
  <c r="L23" i="1"/>
  <c r="I57" i="1"/>
  <c r="I76" i="1"/>
  <c r="I75" i="1" s="1"/>
  <c r="G57" i="1"/>
  <c r="L20" i="1"/>
  <c r="H97" i="1" l="1"/>
  <c r="J97" i="1"/>
  <c r="G29" i="1"/>
  <c r="G60" i="1"/>
  <c r="I60" i="1"/>
  <c r="I97" i="1" s="1"/>
  <c r="G97" i="1" l="1"/>
</calcChain>
</file>

<file path=xl/sharedStrings.xml><?xml version="1.0" encoding="utf-8"?>
<sst xmlns="http://schemas.openxmlformats.org/spreadsheetml/2006/main" count="214" uniqueCount="188">
  <si>
    <t>Утверждено</t>
  </si>
  <si>
    <t>Приказ директора ГБПОУ ЮЭТ</t>
  </si>
  <si>
    <t>______________ В. М. Тучин</t>
  </si>
  <si>
    <t>УЧЕБНЫЙ ПЛАН</t>
  </si>
  <si>
    <t>государственного бюджетного профессионального образовательного учреждения</t>
  </si>
  <si>
    <t>"Южноуральский энергетический техникум" (ГБПОУ ЮЭТ)</t>
  </si>
  <si>
    <t>по программе среднего профессионального образования (программе подготовки специалистов среднего звена)</t>
  </si>
  <si>
    <t>по программе базовой подготовки</t>
  </si>
  <si>
    <t>Форма обучения - очная</t>
  </si>
  <si>
    <t>Нормативный срок освоения ОПОП -2 года 10 месяцев</t>
  </si>
  <si>
    <t xml:space="preserve">на базе основного общего образования </t>
  </si>
  <si>
    <t>Профиль получаемого профессионального</t>
  </si>
  <si>
    <r>
      <t xml:space="preserve">образования </t>
    </r>
    <r>
      <rPr>
        <u/>
        <sz val="20"/>
        <rFont val="Times New Roman"/>
        <family val="1"/>
        <charset val="204"/>
      </rPr>
      <t>социально-экономический</t>
    </r>
  </si>
  <si>
    <t>1. Сводные данные по бюджету времени (в неделях)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</si>
  <si>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</si>
  <si>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</si>
  <si>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</si>
  <si>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</si>
  <si>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</si>
  <si>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ГИА</t>
  </si>
  <si>
    <t>Каникулы</t>
  </si>
  <si>
    <t>Всего</t>
  </si>
  <si>
    <t>по профилю специальности</t>
  </si>
  <si>
    <t xml:space="preserve">преддипломная </t>
  </si>
  <si>
    <t>2. План учебного процесса (основная профессиональная образовательная программа подготовки специалистов среднего звена)</t>
  </si>
  <si>
    <t>Индекс</t>
  </si>
  <si>
    <t>Наименование циклов, дисциплин, професиональных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</si>
  <si>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</si>
  <si>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</si>
  <si>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учебной нагрузки по курсам и семестрам (час. в семестр)</t>
  </si>
  <si>
    <t>максимальная</t>
  </si>
  <si>
    <t>Обязательная</t>
  </si>
  <si>
    <t>1 курс</t>
  </si>
  <si>
    <t xml:space="preserve">2 курс </t>
  </si>
  <si>
    <t xml:space="preserve">3 курс </t>
  </si>
  <si>
    <t>всего занятий</t>
  </si>
  <si>
    <t xml:space="preserve">в т. ч. </t>
  </si>
  <si>
    <t xml:space="preserve">зачёт </t>
  </si>
  <si>
    <t>дифференцированный зачёт</t>
  </si>
  <si>
    <t>экзамен</t>
  </si>
  <si>
    <t>лаб.и практ.занятий</t>
  </si>
  <si>
    <t>курсовых работ (проектов)</t>
  </si>
  <si>
    <t>О.00</t>
  </si>
  <si>
    <t>Общеобразовательный цикл</t>
  </si>
  <si>
    <t>Общие  учебные предметы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</si>
  <si>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</si>
  <si>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</si>
  <si>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</si>
  <si>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</si>
  <si>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</si>
  <si>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Математика</t>
  </si>
  <si>
    <t>Астрономия</t>
  </si>
  <si>
    <t>Учебные предметы по выбору</t>
  </si>
  <si>
    <t>Родная литература/ родной язык</t>
  </si>
  <si>
    <t>Дополнительные учебные предметы</t>
  </si>
  <si>
    <t>ОГСЭ.ОО</t>
  </si>
  <si>
    <t>Основы философии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</si>
  <si>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</si>
  <si>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</si>
  <si>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</si>
  <si>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</si>
  <si>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</si>
  <si>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</si>
  <si>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</si>
  <si>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</si>
  <si>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</si>
  <si>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</si>
  <si>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4*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</si>
  <si>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</si>
  <si>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</si>
  <si>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</si>
  <si>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</si>
  <si>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</si>
  <si>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</si>
  <si>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</si>
  <si>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</si>
  <si>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Статистика</t>
  </si>
  <si>
    <t>ОП.11</t>
  </si>
  <si>
    <t>ОП.12</t>
  </si>
  <si>
    <t>Менеджмент</t>
  </si>
  <si>
    <t>ОП.13</t>
  </si>
  <si>
    <t>Документационное обеспечение управления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</si>
  <si>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</si>
  <si>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</si>
  <si>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</si>
  <si>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</si>
  <si>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</si>
  <si>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МДК.01.02</t>
  </si>
  <si>
    <t>УП.01</t>
  </si>
  <si>
    <t>ПП.01</t>
  </si>
  <si>
    <t>ПМ.02</t>
  </si>
  <si>
    <t>МДК.02.01</t>
  </si>
  <si>
    <t>УП.02</t>
  </si>
  <si>
    <t>ПП.02</t>
  </si>
  <si>
    <t>ПДП</t>
  </si>
  <si>
    <t>Преддипломная практика</t>
  </si>
  <si>
    <t>4 нед.</t>
  </si>
  <si>
    <t>Государственная итоговая аттестация</t>
  </si>
  <si>
    <t>6 нед.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</si>
  <si>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</si>
  <si>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</si>
  <si>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</si>
  <si>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</si>
  <si>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2 нед.</t>
  </si>
  <si>
    <t xml:space="preserve">Консультации 4 часа в  год на обучающегося
Государственная (итоговая) аттестация
1.1. Выпускная квалификационная работа в форме:
дипломной работы
Выполнение дипломной работы   4 недели
Защита дипломной работы 2 недели
</t>
  </si>
  <si>
    <t>дисциплины и МДК</t>
  </si>
  <si>
    <t>учебной практики</t>
  </si>
  <si>
    <t xml:space="preserve">производственная практика </t>
  </si>
  <si>
    <t>преддипломная практика</t>
  </si>
  <si>
    <t>экзаменов</t>
  </si>
  <si>
    <t>дифферен.зачетов</t>
  </si>
  <si>
    <t>зачетов</t>
  </si>
  <si>
    <t>МатематикаУ</t>
  </si>
  <si>
    <t xml:space="preserve"> История </t>
  </si>
  <si>
    <t xml:space="preserve"> Экономика У</t>
  </si>
  <si>
    <t>самостоятельная учебная  работа и индивидуальный проект</t>
  </si>
  <si>
    <t>14\2</t>
  </si>
  <si>
    <t>ОУП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</si>
  <si>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</si>
  <si>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</si>
  <si>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</si>
  <si>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</si>
  <si>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</si>
  <si>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</si>
  <si>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</si>
  <si>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</si>
  <si>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УПВ</t>
  </si>
  <si>
    <t>ДУП</t>
  </si>
  <si>
    <t>ДУП 01.</t>
  </si>
  <si>
    <t>Введение в специальность</t>
  </si>
  <si>
    <t>УПВ 01</t>
  </si>
  <si>
    <t>УПВ 02</t>
  </si>
  <si>
    <t>УПВ 03</t>
  </si>
  <si>
    <t>Право У</t>
  </si>
  <si>
    <t>Основы безопасности жизнедеятельности</t>
  </si>
  <si>
    <t xml:space="preserve"> Экономика организации
</t>
  </si>
  <si>
    <t>Правовое обеспечение профессиональной деятельности</t>
  </si>
  <si>
    <t>Финансы, денежное обращение  и кредит</t>
  </si>
  <si>
    <t xml:space="preserve"> Бухгалтерский учет
</t>
  </si>
  <si>
    <t xml:space="preserve"> Аудит </t>
  </si>
  <si>
    <t xml:space="preserve">  Налоги и налогообложение
</t>
  </si>
  <si>
    <t>Предпринимательская деятельность</t>
  </si>
  <si>
    <t>1С:Торговля и склад</t>
  </si>
  <si>
    <t xml:space="preserve">Планирование и организация логистического процесса в организациях (подразделениях) различных сфер деятельности </t>
  </si>
  <si>
    <t xml:space="preserve"> Анализ финансово-хозяйственной деятельности
</t>
  </si>
  <si>
    <t>Документационное обеспечение логистических процессов</t>
  </si>
  <si>
    <t xml:space="preserve">
 Основы планирования и организации логистического процесса в организациях (подразделениях)
</t>
  </si>
  <si>
    <t>Основы управления логистическими процессами в закупках, производстве и распределении</t>
  </si>
  <si>
    <t>Управление логистическими процессами в закупках, производстве и распределении</t>
  </si>
  <si>
    <t xml:space="preserve"> Оценка рентабельности системы складирования и оптимизация внутрипроизводственн ых потоковых процессов</t>
  </si>
  <si>
    <t>МДК.02.02</t>
  </si>
  <si>
    <t>Оптимизация процессов транспортировки и проведение оценки стоимости затрат на хранение товарных запасов</t>
  </si>
  <si>
    <t>МДК.02.03</t>
  </si>
  <si>
    <t xml:space="preserve">Оптимизация ресурсов организаций (подразделений), связанных с материальными и нематериальными потоками </t>
  </si>
  <si>
    <t>ПМ.03</t>
  </si>
  <si>
    <t>Оптимизация ресурсов организаций (подразделений)</t>
  </si>
  <si>
    <t>МДК.03.01</t>
  </si>
  <si>
    <t>Оценка инвестиционных проектов в логистической системе</t>
  </si>
  <si>
    <t>МДК.03.02</t>
  </si>
  <si>
    <t>УП.03</t>
  </si>
  <si>
    <t>ПП.03</t>
  </si>
  <si>
    <t xml:space="preserve">Оценка эффективности работы логистических систем и контроль логистических операций </t>
  </si>
  <si>
    <t>ПМ.04</t>
  </si>
  <si>
    <t xml:space="preserve"> Основы контроля и оценки эффективности функционирования логистических систем и операций</t>
  </si>
  <si>
    <t>МДК.04.01</t>
  </si>
  <si>
    <t>УП.04</t>
  </si>
  <si>
    <t>ПП.04</t>
  </si>
  <si>
    <t>9/1/4</t>
  </si>
  <si>
    <t>по специальности 38.02.03 Операционная деятельность в логистике</t>
  </si>
  <si>
    <t>Квалификация - операционный логист</t>
  </si>
  <si>
    <t>6*</t>
  </si>
  <si>
    <t>Психология общения</t>
  </si>
  <si>
    <t>5*</t>
  </si>
  <si>
    <t>4**</t>
  </si>
  <si>
    <t>Э(М)</t>
  </si>
  <si>
    <t>19/ 3/1ВПС</t>
  </si>
  <si>
    <t>Общий гуманитарный и социально-экономический учебный цикл</t>
  </si>
  <si>
    <t>Информационные технологии в профессиональной деятельности</t>
  </si>
  <si>
    <t>ОГСЭ.01</t>
  </si>
  <si>
    <t>ОГСЭ.02</t>
  </si>
  <si>
    <t>ОГСЭ.03</t>
  </si>
  <si>
    <t>ОГСЭ.04</t>
  </si>
  <si>
    <t>ОГСЭ.05</t>
  </si>
  <si>
    <t>4***</t>
  </si>
  <si>
    <t>4****</t>
  </si>
  <si>
    <t>Индивидуальный проет</t>
  </si>
  <si>
    <t>№      от               2021 г.</t>
  </si>
  <si>
    <t xml:space="preserve"> 38.02.03-18-2021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</si>
</sst>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u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"/>
      <family val="2"/>
      <charset val="204"/>
    </font>
    <font>
      <sz val="20"/>
      <color rgb="FFFF000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0"/>
      <name val="Arial"/>
      <family val="2"/>
      <charset val="204"/>
    </font>
    <font>
      <b/>
      <sz val="20"/>
      <color rgb="FFFF000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0"/>
      <name val="Times"/>
      <family val="1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22"/>
      <name val="Times"/>
      <family val="1"/>
    </font>
    <font>
      <sz val="2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4" fillId="0" borderId="0" xfId="0" applyFont="1" applyFill="1"/>
    <xf numFmtId="0" fontId="6" fillId="0" borderId="2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0" fontId="10" fillId="0" borderId="0" xfId="0" applyFont="1"/>
    <xf numFmtId="0" fontId="11" fillId="0" borderId="0" xfId="0" applyFont="1"/>
    <xf numFmtId="0" fontId="11" fillId="0" borderId="0" xfId="0" applyFont="1" applyFill="1"/>
    <xf numFmtId="0" fontId="12" fillId="0" borderId="0" xfId="0" applyFont="1"/>
    <xf numFmtId="0" fontId="13" fillId="0" borderId="0" xfId="0" applyFont="1"/>
    <xf numFmtId="0" fontId="13" fillId="0" borderId="0" xfId="0" applyFont="1" applyFill="1"/>
    <xf numFmtId="0" fontId="1" fillId="0" borderId="0" xfId="0" applyFont="1" applyFill="1" applyAlignment="1">
      <alignment horizontal="left"/>
    </xf>
    <xf numFmtId="0" fontId="3" fillId="0" borderId="43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0" fontId="14" fillId="0" borderId="63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 wrapText="1"/>
    </xf>
    <xf numFmtId="0" fontId="0" fillId="0" borderId="0" xfId="0" applyFill="1"/>
    <xf numFmtId="49" fontId="1" fillId="0" borderId="0" xfId="0" applyNumberFormat="1" applyFont="1" applyFill="1"/>
    <xf numFmtId="0" fontId="3" fillId="0" borderId="0" xfId="0" applyFont="1" applyFill="1"/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0" borderId="46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/>
    <xf numFmtId="0" fontId="9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59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18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62" xfId="0" applyFont="1" applyFill="1" applyBorder="1" applyAlignment="1">
      <alignment horizontal="left" vertical="center" wrapText="1"/>
    </xf>
    <xf numFmtId="0" fontId="1" fillId="0" borderId="48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center"/>
    </xf>
    <xf numFmtId="0" fontId="19" fillId="0" borderId="61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18" fillId="0" borderId="58" xfId="0" applyFont="1" applyFill="1" applyBorder="1" applyAlignment="1">
      <alignment horizontal="center" vertical="center" wrapText="1"/>
    </xf>
    <xf numFmtId="0" fontId="18" fillId="0" borderId="66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wrapText="1"/>
    </xf>
    <xf numFmtId="0" fontId="19" fillId="0" borderId="15" xfId="0" applyFont="1" applyFill="1" applyBorder="1" applyAlignment="1">
      <alignment horizontal="center" wrapText="1"/>
    </xf>
    <xf numFmtId="0" fontId="19" fillId="0" borderId="9" xfId="0" applyFont="1" applyFill="1" applyBorder="1" applyAlignment="1">
      <alignment horizontal="center" wrapText="1"/>
    </xf>
    <xf numFmtId="0" fontId="22" fillId="0" borderId="14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19" fillId="0" borderId="52" xfId="0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73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74" xfId="0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54" xfId="0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19" fillId="0" borderId="75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9" fillId="0" borderId="71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63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center" vertical="center" wrapText="1"/>
    </xf>
    <xf numFmtId="0" fontId="18" fillId="0" borderId="59" xfId="0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58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1" fillId="0" borderId="70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/>
    </xf>
    <xf numFmtId="0" fontId="20" fillId="0" borderId="25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/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/>
    </xf>
    <xf numFmtId="0" fontId="1" fillId="0" borderId="5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/>
    </xf>
    <xf numFmtId="0" fontId="19" fillId="0" borderId="5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" fillId="0" borderId="19" xfId="0" applyFont="1" applyFill="1" applyBorder="1"/>
    <xf numFmtId="0" fontId="3" fillId="0" borderId="76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64" xfId="0" applyFont="1" applyFill="1" applyBorder="1" applyAlignment="1">
      <alignment horizontal="left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wrapText="1"/>
    </xf>
    <xf numFmtId="0" fontId="1" fillId="0" borderId="58" xfId="0" applyFont="1" applyFill="1" applyBorder="1" applyAlignment="1">
      <alignment horizontal="left" vertical="center" wrapText="1"/>
    </xf>
    <xf numFmtId="0" fontId="3" fillId="0" borderId="72" xfId="0" applyFont="1" applyFill="1" applyBorder="1" applyAlignment="1">
      <alignment horizontal="left" vertical="center" wrapText="1"/>
    </xf>
    <xf numFmtId="0" fontId="1" fillId="0" borderId="72" xfId="0" applyFont="1" applyFill="1" applyBorder="1" applyAlignment="1">
      <alignment horizontal="left" vertical="center" wrapText="1"/>
    </xf>
    <xf numFmtId="0" fontId="1" fillId="0" borderId="74" xfId="0" applyFont="1" applyFill="1" applyBorder="1" applyAlignment="1">
      <alignment horizontal="left" vertical="center" wrapText="1"/>
    </xf>
    <xf numFmtId="0" fontId="1" fillId="0" borderId="75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9" fillId="0" borderId="14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7" fillId="0" borderId="14" xfId="0" applyFont="1" applyFill="1" applyBorder="1"/>
    <xf numFmtId="0" fontId="21" fillId="0" borderId="14" xfId="0" applyFont="1" applyFill="1" applyBorder="1" applyAlignment="1">
      <alignment horizontal="center" vertical="center"/>
    </xf>
    <xf numFmtId="0" fontId="17" fillId="0" borderId="22" xfId="0" applyFont="1" applyFill="1" applyBorder="1"/>
    <xf numFmtId="0" fontId="21" fillId="0" borderId="22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 wrapText="1"/>
    </xf>
    <xf numFmtId="0" fontId="18" fillId="0" borderId="58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68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58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6" fontId="3" fillId="0" borderId="16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21" fillId="0" borderId="64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left" vertical="center" wrapText="1"/>
    </xf>
    <xf numFmtId="0" fontId="1" fillId="0" borderId="70" xfId="0" applyFont="1" applyFill="1" applyBorder="1" applyAlignment="1">
      <alignment horizontal="left" vertical="center" wrapText="1"/>
    </xf>
    <xf numFmtId="0" fontId="1" fillId="0" borderId="65" xfId="0" applyFont="1" applyFill="1" applyBorder="1" applyAlignment="1">
      <alignment horizontal="left" vertical="center" wrapText="1"/>
    </xf>
    <xf numFmtId="0" fontId="1" fillId="0" borderId="68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6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68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left" vertical="center" wrapText="1"/>
    </xf>
    <xf numFmtId="0" fontId="14" fillId="0" borderId="61" xfId="0" applyFont="1" applyFill="1" applyBorder="1" applyAlignment="1">
      <alignment horizontal="left" vertical="center" wrapText="1"/>
    </xf>
    <xf numFmtId="0" fontId="14" fillId="0" borderId="31" xfId="0" applyFont="1" applyFill="1" applyBorder="1" applyAlignment="1">
      <alignment horizontal="left" vertical="center" wrapText="1"/>
    </xf>
    <xf numFmtId="0" fontId="14" fillId="0" borderId="39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56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63" xfId="0" applyFont="1" applyFill="1" applyBorder="1" applyAlignment="1">
      <alignment horizontal="left" vertical="center" wrapText="1"/>
    </xf>
    <xf numFmtId="0" fontId="14" fillId="0" borderId="37" xfId="0" applyFont="1" applyFill="1" applyBorder="1" applyAlignment="1">
      <alignment horizontal="center" vertical="center" textRotation="90" wrapText="1"/>
    </xf>
    <xf numFmtId="0" fontId="14" fillId="0" borderId="40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149411</xdr:colOff>
      <xdr:row>1</xdr:row>
      <xdr:rowOff>56029</xdr:rowOff>
    </xdr:from>
    <xdr:to>
      <xdr:col>14</xdr:col>
      <xdr:colOff>535267</xdr:colOff>
      <xdr:row>10</xdr:row>
      <xdr:rowOff>241001</xdr:rowOff>
    </xdr:to>
    <xdr:pic>
      <xdr:nvPicPr>
        <xdr:cNvPr id="3" name="Рисунок 2" descr="C:\Users\Molostovaia\Desktop\10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60488" t="48456" r="15402" b="33781"/>
        <a:stretch>
          <a:fillRect/>
        </a:stretch>
      </xdr:blipFill>
      <xdr:spPr bwMode="auto">
        <a:xfrm>
          <a:off x="18358970" y="242794"/>
          <a:ext cx="3168650" cy="321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591446</xdr:colOff>
      <xdr:row>3</xdr:row>
      <xdr:rowOff>124983</xdr:rowOff>
    </xdr:from>
    <xdr:to>
      <xdr:col>14</xdr:col>
      <xdr:colOff>332291</xdr:colOff>
      <xdr:row>5</xdr:row>
      <xdr:rowOff>67310</xdr:rowOff>
    </xdr:to>
    <xdr:pic>
      <xdr:nvPicPr>
        <xdr:cNvPr id="2" name="Рисунок 1" descr="direkor.gif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127034" y="984101"/>
          <a:ext cx="1197610" cy="614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4"/>
  <sheetViews>
    <sheetView tabSelected="1" zoomScale="51" zoomScaleNormal="51" workbookViewId="0">
      <selection activeCell="G12" sqref="G12:H12"/>
    </sheetView>
  </sheetViews>
  <sheetFormatPr defaultRowHeight="15" x14ac:dyDescent="0.25"/>
  <cols>
    <col min="1" max="1" width="22" customWidth="1"/>
    <col min="2" max="2" width="104.42578125" customWidth="1"/>
    <col min="3" max="3" width="12.7109375" customWidth="1"/>
    <col min="4" max="4" width="16.140625" customWidth="1"/>
    <col min="7" max="7" width="20.140625" customWidth="1"/>
    <col min="8" max="8" width="19.7109375" customWidth="1"/>
    <col min="9" max="9" width="19.42578125" customWidth="1"/>
    <col min="10" max="10" width="15.85546875" customWidth="1"/>
    <col min="11" max="11" width="24" customWidth="1"/>
    <col min="12" max="12" width="19.85546875" customWidth="1"/>
    <col min="13" max="15" width="10.85546875" bestFit="1" customWidth="1"/>
    <col min="16" max="16" width="17.28515625" customWidth="1"/>
    <col min="17" max="17" width="32.85546875" customWidth="1"/>
    <col min="18" max="18" width="12.85546875" customWidth="1"/>
  </cols>
  <sheetData>
    <row r="1" spans="1:18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26.25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37" t="s">
        <v>0</v>
      </c>
      <c r="N2" s="237"/>
      <c r="O2" s="237"/>
      <c r="P2" s="237"/>
      <c r="Q2" s="1"/>
      <c r="R2" s="1"/>
    </row>
    <row r="3" spans="1:18" ht="26.25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37" t="s">
        <v>1</v>
      </c>
      <c r="N3" s="237"/>
      <c r="O3" s="237"/>
      <c r="P3" s="237"/>
      <c r="Q3" s="237"/>
      <c r="R3" s="1"/>
    </row>
    <row r="4" spans="1:18" ht="26.25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3" t="s">
        <v>186</v>
      </c>
      <c r="N4" s="13"/>
      <c r="O4" s="13"/>
      <c r="P4" s="13"/>
      <c r="Q4" s="13"/>
      <c r="R4" s="2"/>
    </row>
    <row r="5" spans="1:18" ht="26.25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7" t="s">
        <v>2</v>
      </c>
      <c r="N5" s="237"/>
      <c r="O5" s="237"/>
      <c r="P5" s="237"/>
      <c r="Q5" s="237"/>
      <c r="R5" s="2"/>
    </row>
    <row r="6" spans="1:18" ht="26.25" x14ac:dyDescent="0.4">
      <c r="A6" s="238" t="s">
        <v>3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1"/>
    </row>
    <row r="7" spans="1:18" ht="26.25" x14ac:dyDescent="0.4">
      <c r="A7" s="238" t="s">
        <v>4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1"/>
    </row>
    <row r="8" spans="1:18" ht="26.25" x14ac:dyDescent="0.4">
      <c r="A8" s="238" t="s">
        <v>5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1"/>
    </row>
    <row r="9" spans="1:18" ht="26.25" x14ac:dyDescent="0.4">
      <c r="A9" s="238" t="s">
        <v>6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"/>
    </row>
    <row r="10" spans="1:18" ht="26.25" x14ac:dyDescent="0.4">
      <c r="A10" s="21"/>
      <c r="B10" s="21"/>
      <c r="C10" s="21"/>
      <c r="D10" s="21"/>
      <c r="E10" s="21"/>
      <c r="F10" s="237" t="s">
        <v>168</v>
      </c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</row>
    <row r="11" spans="1:18" ht="26.25" x14ac:dyDescent="0.4">
      <c r="A11" s="21"/>
      <c r="B11" s="21"/>
      <c r="C11" s="21"/>
      <c r="D11" s="21"/>
      <c r="E11" s="21"/>
      <c r="F11" s="238" t="s">
        <v>7</v>
      </c>
      <c r="G11" s="238"/>
      <c r="H11" s="238"/>
      <c r="I11" s="238"/>
      <c r="J11" s="238"/>
      <c r="K11" s="1"/>
      <c r="L11" s="1"/>
      <c r="M11" s="237" t="s">
        <v>169</v>
      </c>
      <c r="N11" s="237"/>
      <c r="O11" s="237"/>
      <c r="P11" s="237"/>
      <c r="Q11" s="237"/>
      <c r="R11" s="1"/>
    </row>
    <row r="12" spans="1:18" ht="26.25" x14ac:dyDescent="0.4">
      <c r="A12" s="21"/>
      <c r="B12" s="21"/>
      <c r="C12" s="21"/>
      <c r="D12" s="21"/>
      <c r="E12" s="21"/>
      <c r="F12" s="2"/>
      <c r="G12" s="238" t="s">
        <v>187</v>
      </c>
      <c r="H12" s="238"/>
      <c r="I12" s="2"/>
      <c r="J12" s="2"/>
      <c r="K12" s="2"/>
      <c r="L12" s="2"/>
      <c r="M12" s="237" t="s">
        <v>8</v>
      </c>
      <c r="N12" s="237"/>
      <c r="O12" s="237"/>
      <c r="P12" s="237"/>
      <c r="Q12" s="237"/>
      <c r="R12" s="237"/>
    </row>
    <row r="13" spans="1:18" ht="26.25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37" t="s">
        <v>9</v>
      </c>
      <c r="N13" s="237"/>
      <c r="O13" s="237"/>
      <c r="P13" s="237"/>
      <c r="Q13" s="237"/>
      <c r="R13" s="237"/>
    </row>
    <row r="14" spans="1:18" ht="26.25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37" t="s">
        <v>10</v>
      </c>
      <c r="N14" s="237"/>
      <c r="O14" s="237"/>
      <c r="P14" s="237"/>
      <c r="Q14" s="237"/>
      <c r="R14" s="237"/>
    </row>
    <row r="15" spans="1:18" ht="26.25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7" t="s">
        <v>11</v>
      </c>
      <c r="N15" s="237"/>
      <c r="O15" s="237"/>
      <c r="P15" s="237"/>
      <c r="Q15" s="237"/>
      <c r="R15" s="13"/>
    </row>
    <row r="16" spans="1:18" ht="26.25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37" t="s">
        <v>12</v>
      </c>
      <c r="N16" s="237"/>
      <c r="O16" s="237"/>
      <c r="P16" s="237"/>
      <c r="Q16" s="237"/>
      <c r="R16" s="13"/>
    </row>
    <row r="17" spans="1:20" ht="27" thickBot="1" x14ac:dyDescent="0.45">
      <c r="A17" s="1"/>
      <c r="B17" s="22" t="s">
        <v>13</v>
      </c>
      <c r="C17" s="22"/>
      <c r="D17" s="22"/>
      <c r="E17" s="2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20" ht="26.25" x14ac:dyDescent="0.35">
      <c r="A18" s="239" t="s">
        <v>14</v>
      </c>
      <c r="B18" s="241" t="s">
        <v>15</v>
      </c>
      <c r="C18" s="243" t="s">
        <v>16</v>
      </c>
      <c r="D18" s="244"/>
      <c r="E18" s="244"/>
      <c r="F18" s="245"/>
      <c r="G18" s="249" t="s">
        <v>17</v>
      </c>
      <c r="H18" s="250"/>
      <c r="I18" s="241" t="s">
        <v>18</v>
      </c>
      <c r="J18" s="241" t="s">
        <v>19</v>
      </c>
      <c r="K18" s="241" t="s">
        <v>20</v>
      </c>
      <c r="L18" s="252" t="s">
        <v>21</v>
      </c>
      <c r="M18" s="3"/>
      <c r="N18" s="3"/>
      <c r="O18" s="3"/>
      <c r="P18" s="3"/>
      <c r="Q18" s="3"/>
      <c r="R18" s="6"/>
    </row>
    <row r="19" spans="1:20" ht="105" x14ac:dyDescent="0.35">
      <c r="A19" s="240"/>
      <c r="B19" s="242"/>
      <c r="C19" s="246"/>
      <c r="D19" s="247"/>
      <c r="E19" s="247"/>
      <c r="F19" s="248"/>
      <c r="G19" s="23" t="s">
        <v>22</v>
      </c>
      <c r="H19" s="23" t="s">
        <v>23</v>
      </c>
      <c r="I19" s="251"/>
      <c r="J19" s="251"/>
      <c r="K19" s="251"/>
      <c r="L19" s="253"/>
      <c r="M19" s="3"/>
      <c r="N19" s="3"/>
      <c r="O19" s="3"/>
      <c r="P19" s="3"/>
      <c r="Q19" s="3"/>
      <c r="R19" s="6"/>
    </row>
    <row r="20" spans="1:20" ht="30.75" x14ac:dyDescent="0.4">
      <c r="A20" s="24">
        <v>1</v>
      </c>
      <c r="B20" s="25">
        <v>39</v>
      </c>
      <c r="C20" s="254">
        <f>-G20-G20</f>
        <v>0</v>
      </c>
      <c r="D20" s="255"/>
      <c r="E20" s="255"/>
      <c r="F20" s="256"/>
      <c r="G20" s="25"/>
      <c r="H20" s="25"/>
      <c r="I20" s="25">
        <v>2</v>
      </c>
      <c r="J20" s="25"/>
      <c r="K20" s="25">
        <v>11</v>
      </c>
      <c r="L20" s="4">
        <f>SUM(B20:K20)</f>
        <v>52</v>
      </c>
      <c r="M20" s="3"/>
      <c r="N20" s="3"/>
      <c r="O20" s="3"/>
      <c r="P20" s="3"/>
      <c r="Q20" s="3"/>
      <c r="R20" s="6"/>
    </row>
    <row r="21" spans="1:20" ht="30.75" x14ac:dyDescent="0.4">
      <c r="A21" s="24">
        <v>2</v>
      </c>
      <c r="B21" s="25">
        <v>36</v>
      </c>
      <c r="C21" s="254">
        <v>2</v>
      </c>
      <c r="D21" s="255"/>
      <c r="E21" s="255"/>
      <c r="F21" s="256"/>
      <c r="G21" s="25">
        <v>1</v>
      </c>
      <c r="H21" s="25"/>
      <c r="I21" s="25">
        <v>2</v>
      </c>
      <c r="J21" s="25"/>
      <c r="K21" s="25">
        <v>11</v>
      </c>
      <c r="L21" s="4">
        <f>SUM(B21:K21)</f>
        <v>52</v>
      </c>
      <c r="M21" s="3"/>
      <c r="N21" s="3"/>
      <c r="O21" s="3"/>
      <c r="P21" s="3"/>
      <c r="Q21" s="3"/>
      <c r="R21" s="6"/>
    </row>
    <row r="22" spans="1:20" ht="31.5" thickBot="1" x14ac:dyDescent="0.45">
      <c r="A22" s="26">
        <v>3</v>
      </c>
      <c r="B22" s="27">
        <v>23</v>
      </c>
      <c r="C22" s="257">
        <v>3</v>
      </c>
      <c r="D22" s="258"/>
      <c r="E22" s="258"/>
      <c r="F22" s="259"/>
      <c r="G22" s="27">
        <v>3</v>
      </c>
      <c r="H22" s="27">
        <v>4</v>
      </c>
      <c r="I22" s="27">
        <v>1</v>
      </c>
      <c r="J22" s="27">
        <v>6</v>
      </c>
      <c r="K22" s="27">
        <v>2</v>
      </c>
      <c r="L22" s="4">
        <f>SUM(B22:K22)</f>
        <v>42</v>
      </c>
      <c r="M22" s="3"/>
      <c r="N22" s="3"/>
      <c r="O22" s="3"/>
      <c r="P22" s="3"/>
      <c r="Q22" s="3"/>
      <c r="R22" s="6"/>
    </row>
    <row r="23" spans="1:20" ht="31.5" thickBot="1" x14ac:dyDescent="0.45">
      <c r="A23" s="28" t="s">
        <v>21</v>
      </c>
      <c r="B23" s="29">
        <f>SUM(B20:B22)</f>
        <v>98</v>
      </c>
      <c r="C23" s="260">
        <v>6</v>
      </c>
      <c r="D23" s="261"/>
      <c r="E23" s="261"/>
      <c r="F23" s="262"/>
      <c r="G23" s="29">
        <v>4</v>
      </c>
      <c r="H23" s="29">
        <f>SUM(H20:H22)</f>
        <v>4</v>
      </c>
      <c r="I23" s="29">
        <f>SUM(I20:I22)</f>
        <v>5</v>
      </c>
      <c r="J23" s="29">
        <f>SUM(J20:J22)</f>
        <v>6</v>
      </c>
      <c r="K23" s="29">
        <f>SUM(K20:K22)</f>
        <v>24</v>
      </c>
      <c r="L23" s="4">
        <f>SUM(B23:K23)</f>
        <v>147</v>
      </c>
      <c r="M23" s="5"/>
      <c r="N23" s="5"/>
      <c r="O23" s="5"/>
      <c r="P23" s="5"/>
      <c r="Q23" s="5"/>
      <c r="R23" s="30"/>
    </row>
    <row r="24" spans="1:20" ht="27" thickBot="1" x14ac:dyDescent="0.45">
      <c r="A24" s="1"/>
      <c r="B24" s="263" t="s">
        <v>24</v>
      </c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3"/>
    </row>
    <row r="25" spans="1:20" ht="26.25" thickBot="1" x14ac:dyDescent="0.4">
      <c r="A25" s="264" t="s">
        <v>25</v>
      </c>
      <c r="B25" s="267" t="s">
        <v>26</v>
      </c>
      <c r="C25" s="270" t="s">
        <v>27</v>
      </c>
      <c r="D25" s="271"/>
      <c r="E25" s="271"/>
      <c r="F25" s="271"/>
      <c r="G25" s="276" t="s">
        <v>28</v>
      </c>
      <c r="H25" s="277"/>
      <c r="I25" s="277"/>
      <c r="J25" s="277"/>
      <c r="K25" s="278"/>
      <c r="L25" s="279" t="s">
        <v>29</v>
      </c>
      <c r="M25" s="279"/>
      <c r="N25" s="279"/>
      <c r="O25" s="279"/>
      <c r="P25" s="279"/>
      <c r="Q25" s="280"/>
      <c r="R25" s="6"/>
    </row>
    <row r="26" spans="1:20" ht="25.5" x14ac:dyDescent="0.35">
      <c r="A26" s="265"/>
      <c r="B26" s="268"/>
      <c r="C26" s="272"/>
      <c r="D26" s="273"/>
      <c r="E26" s="273"/>
      <c r="F26" s="273"/>
      <c r="G26" s="265" t="s">
        <v>30</v>
      </c>
      <c r="H26" s="281" t="s">
        <v>115</v>
      </c>
      <c r="I26" s="268" t="s">
        <v>31</v>
      </c>
      <c r="J26" s="283"/>
      <c r="K26" s="284"/>
      <c r="L26" s="285" t="s">
        <v>32</v>
      </c>
      <c r="M26" s="286"/>
      <c r="N26" s="285" t="s">
        <v>33</v>
      </c>
      <c r="O26" s="286"/>
      <c r="P26" s="285" t="s">
        <v>34</v>
      </c>
      <c r="Q26" s="286"/>
      <c r="R26" s="6"/>
    </row>
    <row r="27" spans="1:20" ht="26.25" thickBot="1" x14ac:dyDescent="0.4">
      <c r="A27" s="265"/>
      <c r="B27" s="268"/>
      <c r="C27" s="274"/>
      <c r="D27" s="275"/>
      <c r="E27" s="275"/>
      <c r="F27" s="275"/>
      <c r="G27" s="265"/>
      <c r="H27" s="281"/>
      <c r="I27" s="281" t="s">
        <v>35</v>
      </c>
      <c r="J27" s="268" t="s">
        <v>36</v>
      </c>
      <c r="K27" s="284"/>
      <c r="L27" s="290">
        <v>17</v>
      </c>
      <c r="M27" s="292">
        <v>22</v>
      </c>
      <c r="N27" s="294">
        <v>16</v>
      </c>
      <c r="O27" s="292" t="s">
        <v>175</v>
      </c>
      <c r="P27" s="295" t="s">
        <v>116</v>
      </c>
      <c r="Q27" s="296" t="s">
        <v>167</v>
      </c>
      <c r="R27" s="6"/>
    </row>
    <row r="28" spans="1:20" ht="204" thickBot="1" x14ac:dyDescent="0.4">
      <c r="A28" s="266"/>
      <c r="B28" s="269"/>
      <c r="C28" s="14" t="s">
        <v>37</v>
      </c>
      <c r="D28" s="31" t="s">
        <v>38</v>
      </c>
      <c r="E28" s="287" t="s">
        <v>39</v>
      </c>
      <c r="F28" s="275"/>
      <c r="G28" s="266"/>
      <c r="H28" s="282"/>
      <c r="I28" s="282"/>
      <c r="J28" s="32" t="s">
        <v>40</v>
      </c>
      <c r="K28" s="33" t="s">
        <v>41</v>
      </c>
      <c r="L28" s="291"/>
      <c r="M28" s="293"/>
      <c r="N28" s="290"/>
      <c r="O28" s="293"/>
      <c r="P28" s="290"/>
      <c r="Q28" s="297"/>
      <c r="R28" s="6"/>
    </row>
    <row r="29" spans="1:20" ht="44.25" customHeight="1" thickBot="1" x14ac:dyDescent="0.45">
      <c r="A29" s="191" t="s">
        <v>42</v>
      </c>
      <c r="B29" s="45" t="s">
        <v>43</v>
      </c>
      <c r="C29" s="52">
        <f>C30+C40+C44</f>
        <v>0</v>
      </c>
      <c r="D29" s="52">
        <v>9</v>
      </c>
      <c r="E29" s="230">
        <v>3</v>
      </c>
      <c r="F29" s="224"/>
      <c r="G29" s="53">
        <f>SUM(G30+G40+G44)</f>
        <v>2070</v>
      </c>
      <c r="H29" s="54">
        <f>SUM(H30+H40+H45)</f>
        <v>666</v>
      </c>
      <c r="I29" s="55">
        <v>1404</v>
      </c>
      <c r="J29" s="55">
        <f>SUM(J30+J40+J44)</f>
        <v>634</v>
      </c>
      <c r="K29" s="56">
        <v>0</v>
      </c>
      <c r="L29" s="53">
        <v>612</v>
      </c>
      <c r="M29" s="57">
        <f>SUM(M30+M40+M45)</f>
        <v>792</v>
      </c>
      <c r="N29" s="53"/>
      <c r="O29" s="57"/>
      <c r="P29" s="53">
        <f>P30+P40+P44</f>
        <v>0</v>
      </c>
      <c r="Q29" s="57"/>
      <c r="R29" s="34"/>
    </row>
    <row r="30" spans="1:20" ht="36.75" customHeight="1" thickBot="1" x14ac:dyDescent="0.45">
      <c r="A30" s="192" t="s">
        <v>117</v>
      </c>
      <c r="B30" s="160" t="s">
        <v>44</v>
      </c>
      <c r="C30" s="52">
        <v>0</v>
      </c>
      <c r="D30" s="58">
        <v>6</v>
      </c>
      <c r="E30" s="210"/>
      <c r="F30" s="224"/>
      <c r="G30" s="52">
        <f>SUM(G31:G38)</f>
        <v>1244</v>
      </c>
      <c r="H30" s="59">
        <f>SUM(H31:H38)</f>
        <v>402</v>
      </c>
      <c r="I30" s="60">
        <f>SUM(I31:I38)</f>
        <v>842</v>
      </c>
      <c r="J30" s="61">
        <f>SUM(J31:J38)</f>
        <v>411</v>
      </c>
      <c r="K30" s="62">
        <v>0</v>
      </c>
      <c r="L30" s="52">
        <f>SUM(L31:L38)</f>
        <v>323</v>
      </c>
      <c r="M30" s="62">
        <f>SUM(M31:M38)</f>
        <v>519</v>
      </c>
      <c r="N30" s="52"/>
      <c r="O30" s="62"/>
      <c r="P30" s="52"/>
      <c r="Q30" s="62"/>
      <c r="R30" s="34"/>
    </row>
    <row r="31" spans="1:20" ht="28.5" thickBot="1" x14ac:dyDescent="0.45">
      <c r="A31" s="193" t="s">
        <v>118</v>
      </c>
      <c r="B31" s="172" t="s">
        <v>45</v>
      </c>
      <c r="C31" s="63"/>
      <c r="D31" s="64"/>
      <c r="E31" s="231">
        <v>2</v>
      </c>
      <c r="F31" s="232"/>
      <c r="G31" s="63">
        <f t="shared" ref="G31:G37" si="0">SUM(H31:I31)</f>
        <v>117</v>
      </c>
      <c r="H31" s="64">
        <v>39</v>
      </c>
      <c r="I31" s="65">
        <f>L31+M31+N31+O31+P31+Q31</f>
        <v>78</v>
      </c>
      <c r="J31" s="64">
        <v>68</v>
      </c>
      <c r="K31" s="66"/>
      <c r="L31" s="67">
        <v>34</v>
      </c>
      <c r="M31" s="66">
        <v>44</v>
      </c>
      <c r="N31" s="68"/>
      <c r="O31" s="69"/>
      <c r="P31" s="68"/>
      <c r="Q31" s="69"/>
      <c r="R31" s="34"/>
      <c r="S31">
        <v>2</v>
      </c>
      <c r="T31">
        <v>3</v>
      </c>
    </row>
    <row r="32" spans="1:20" ht="27.75" x14ac:dyDescent="0.4">
      <c r="A32" s="193" t="s">
        <v>119</v>
      </c>
      <c r="B32" s="173" t="s">
        <v>46</v>
      </c>
      <c r="C32" s="67"/>
      <c r="D32" s="64">
        <v>2</v>
      </c>
      <c r="E32" s="222"/>
      <c r="F32" s="228"/>
      <c r="G32" s="70">
        <f t="shared" si="0"/>
        <v>93</v>
      </c>
      <c r="H32" s="71">
        <v>31</v>
      </c>
      <c r="I32" s="71">
        <v>62</v>
      </c>
      <c r="J32" s="71">
        <v>20</v>
      </c>
      <c r="K32" s="72"/>
      <c r="L32" s="70">
        <v>0</v>
      </c>
      <c r="M32" s="72">
        <v>62</v>
      </c>
      <c r="N32" s="73"/>
      <c r="O32" s="74"/>
      <c r="P32" s="73"/>
      <c r="Q32" s="74"/>
      <c r="R32" s="34"/>
      <c r="S32">
        <v>2</v>
      </c>
      <c r="T32">
        <v>3</v>
      </c>
    </row>
    <row r="33" spans="1:20" ht="27.75" x14ac:dyDescent="0.4">
      <c r="A33" s="193" t="s">
        <v>120</v>
      </c>
      <c r="B33" s="174" t="s">
        <v>47</v>
      </c>
      <c r="C33" s="75"/>
      <c r="D33" s="76">
        <v>2</v>
      </c>
      <c r="E33" s="288"/>
      <c r="F33" s="289"/>
      <c r="G33" s="63">
        <v>139</v>
      </c>
      <c r="H33" s="65">
        <v>22</v>
      </c>
      <c r="I33" s="65">
        <f>L33+M33+N33+O33+P33+Q33</f>
        <v>117</v>
      </c>
      <c r="J33" s="65">
        <v>117</v>
      </c>
      <c r="K33" s="77"/>
      <c r="L33" s="67">
        <v>51</v>
      </c>
      <c r="M33" s="66">
        <v>66</v>
      </c>
      <c r="N33" s="63"/>
      <c r="O33" s="77"/>
      <c r="P33" s="63"/>
      <c r="Q33" s="77"/>
      <c r="R33" s="34"/>
      <c r="S33">
        <v>3</v>
      </c>
      <c r="T33">
        <v>3</v>
      </c>
    </row>
    <row r="34" spans="1:20" ht="27.75" x14ac:dyDescent="0.4">
      <c r="A34" s="193" t="s">
        <v>121</v>
      </c>
      <c r="B34" s="173" t="s">
        <v>113</v>
      </c>
      <c r="C34" s="67"/>
      <c r="D34" s="64">
        <v>2</v>
      </c>
      <c r="E34" s="231"/>
      <c r="F34" s="232"/>
      <c r="G34" s="63">
        <f t="shared" si="0"/>
        <v>175</v>
      </c>
      <c r="H34" s="64">
        <v>58</v>
      </c>
      <c r="I34" s="65">
        <v>117</v>
      </c>
      <c r="J34" s="64">
        <v>20</v>
      </c>
      <c r="K34" s="66"/>
      <c r="L34" s="67">
        <v>51</v>
      </c>
      <c r="M34" s="66">
        <v>66</v>
      </c>
      <c r="N34" s="73"/>
      <c r="O34" s="74"/>
      <c r="P34" s="73"/>
      <c r="Q34" s="74"/>
      <c r="R34" s="34"/>
      <c r="S34">
        <v>3</v>
      </c>
      <c r="T34">
        <v>3</v>
      </c>
    </row>
    <row r="35" spans="1:20" ht="27.75" x14ac:dyDescent="0.35">
      <c r="A35" s="193" t="s">
        <v>122</v>
      </c>
      <c r="B35" s="173" t="s">
        <v>49</v>
      </c>
      <c r="C35" s="67"/>
      <c r="D35" s="64">
        <v>2</v>
      </c>
      <c r="E35" s="231"/>
      <c r="F35" s="232"/>
      <c r="G35" s="63">
        <f t="shared" si="0"/>
        <v>193</v>
      </c>
      <c r="H35" s="64">
        <v>76</v>
      </c>
      <c r="I35" s="65">
        <f>L35+M35+N35+O35+P35+Q35</f>
        <v>117</v>
      </c>
      <c r="J35" s="64">
        <v>110</v>
      </c>
      <c r="K35" s="66"/>
      <c r="L35" s="67">
        <v>51</v>
      </c>
      <c r="M35" s="66">
        <v>66</v>
      </c>
      <c r="N35" s="73"/>
      <c r="O35" s="74"/>
      <c r="P35" s="73"/>
      <c r="Q35" s="74"/>
      <c r="R35" s="6"/>
      <c r="S35">
        <v>3</v>
      </c>
      <c r="T35">
        <v>3</v>
      </c>
    </row>
    <row r="36" spans="1:20" ht="27.75" x14ac:dyDescent="0.35">
      <c r="A36" s="193" t="s">
        <v>123</v>
      </c>
      <c r="B36" s="175" t="s">
        <v>134</v>
      </c>
      <c r="C36" s="67"/>
      <c r="D36" s="64">
        <v>2</v>
      </c>
      <c r="E36" s="233"/>
      <c r="F36" s="234"/>
      <c r="G36" s="63">
        <f t="shared" si="0"/>
        <v>105</v>
      </c>
      <c r="H36" s="199">
        <v>35</v>
      </c>
      <c r="I36" s="199">
        <v>70</v>
      </c>
      <c r="J36" s="78">
        <v>10</v>
      </c>
      <c r="K36" s="79"/>
      <c r="L36" s="67">
        <v>34</v>
      </c>
      <c r="M36" s="66">
        <v>36</v>
      </c>
      <c r="N36" s="80"/>
      <c r="O36" s="81"/>
      <c r="P36" s="80"/>
      <c r="Q36" s="81"/>
      <c r="R36" s="6"/>
      <c r="S36">
        <v>2</v>
      </c>
      <c r="T36">
        <v>2</v>
      </c>
    </row>
    <row r="37" spans="1:20" ht="27.75" x14ac:dyDescent="0.35">
      <c r="A37" s="193" t="s">
        <v>124</v>
      </c>
      <c r="B37" s="176" t="s">
        <v>112</v>
      </c>
      <c r="C37" s="75"/>
      <c r="D37" s="159"/>
      <c r="E37" s="300">
        <v>2</v>
      </c>
      <c r="F37" s="300"/>
      <c r="G37" s="122">
        <f t="shared" si="0"/>
        <v>371</v>
      </c>
      <c r="H37" s="199">
        <v>124</v>
      </c>
      <c r="I37" s="199">
        <v>247</v>
      </c>
      <c r="J37" s="65">
        <v>60</v>
      </c>
      <c r="K37" s="77"/>
      <c r="L37" s="63">
        <v>102</v>
      </c>
      <c r="M37" s="77">
        <v>145</v>
      </c>
      <c r="N37" s="67"/>
      <c r="O37" s="66"/>
      <c r="P37" s="67"/>
      <c r="Q37" s="66"/>
      <c r="R37" s="6"/>
      <c r="S37">
        <v>6</v>
      </c>
      <c r="T37">
        <v>7</v>
      </c>
    </row>
    <row r="38" spans="1:20" ht="27.75" x14ac:dyDescent="0.4">
      <c r="A38" s="198" t="s">
        <v>125</v>
      </c>
      <c r="B38" s="204" t="s">
        <v>51</v>
      </c>
      <c r="C38" s="205"/>
      <c r="D38" s="205">
        <v>2</v>
      </c>
      <c r="E38" s="301"/>
      <c r="F38" s="301"/>
      <c r="G38" s="197">
        <f t="shared" ref="G38" si="1">H38+I38</f>
        <v>51</v>
      </c>
      <c r="H38" s="87">
        <v>17</v>
      </c>
      <c r="I38" s="197">
        <v>34</v>
      </c>
      <c r="J38" s="87">
        <v>6</v>
      </c>
      <c r="K38" s="87"/>
      <c r="L38" s="87">
        <v>0</v>
      </c>
      <c r="M38" s="87">
        <v>34</v>
      </c>
      <c r="N38" s="87"/>
      <c r="O38" s="87"/>
      <c r="P38" s="87"/>
      <c r="Q38" s="87"/>
      <c r="R38" s="6"/>
    </row>
    <row r="39" spans="1:20" ht="28.5" thickBot="1" x14ac:dyDescent="0.45">
      <c r="A39" s="203"/>
      <c r="B39" s="206" t="s">
        <v>185</v>
      </c>
      <c r="C39" s="207"/>
      <c r="D39" s="207">
        <v>2</v>
      </c>
      <c r="E39" s="302"/>
      <c r="F39" s="303"/>
      <c r="G39" s="201">
        <v>36</v>
      </c>
      <c r="H39" s="208">
        <v>36</v>
      </c>
      <c r="I39" s="201"/>
      <c r="J39" s="208"/>
      <c r="K39" s="208"/>
      <c r="L39" s="208"/>
      <c r="M39" s="208"/>
      <c r="N39" s="208"/>
      <c r="O39" s="208"/>
      <c r="P39" s="208"/>
      <c r="Q39" s="208"/>
      <c r="R39" s="6"/>
    </row>
    <row r="40" spans="1:20" ht="42.75" customHeight="1" thickBot="1" x14ac:dyDescent="0.4">
      <c r="A40" s="50" t="s">
        <v>126</v>
      </c>
      <c r="B40" s="202" t="s">
        <v>52</v>
      </c>
      <c r="C40" s="52"/>
      <c r="D40" s="58">
        <v>2</v>
      </c>
      <c r="E40" s="210">
        <v>1</v>
      </c>
      <c r="F40" s="224"/>
      <c r="G40" s="83">
        <f>SUM(G41:G43)</f>
        <v>364</v>
      </c>
      <c r="H40" s="209">
        <f>SUM(H41:H43)</f>
        <v>123</v>
      </c>
      <c r="I40" s="209">
        <f>SUM(I41:I43)</f>
        <v>241</v>
      </c>
      <c r="J40" s="209">
        <f>SUM(J41:J43)</f>
        <v>96</v>
      </c>
      <c r="K40" s="84"/>
      <c r="L40" s="83">
        <f>SUM(L41:L43)</f>
        <v>153</v>
      </c>
      <c r="M40" s="84">
        <f>SUM(M41:M43)</f>
        <v>88</v>
      </c>
      <c r="N40" s="83"/>
      <c r="O40" s="84"/>
      <c r="P40" s="83"/>
      <c r="Q40" s="84"/>
      <c r="R40" s="6"/>
      <c r="S40">
        <v>4</v>
      </c>
      <c r="T40">
        <v>2</v>
      </c>
    </row>
    <row r="41" spans="1:20" ht="27.75" x14ac:dyDescent="0.35">
      <c r="A41" s="200" t="s">
        <v>130</v>
      </c>
      <c r="B41" s="174" t="s">
        <v>53</v>
      </c>
      <c r="C41" s="85"/>
      <c r="D41" s="86">
        <v>1</v>
      </c>
      <c r="E41" s="298"/>
      <c r="F41" s="299"/>
      <c r="G41" s="63">
        <f>SUM(H41:I41)</f>
        <v>102</v>
      </c>
      <c r="H41" s="65">
        <v>34</v>
      </c>
      <c r="I41" s="65">
        <v>68</v>
      </c>
      <c r="J41" s="65">
        <v>10</v>
      </c>
      <c r="K41" s="77"/>
      <c r="L41" s="63">
        <v>68</v>
      </c>
      <c r="M41" s="77">
        <v>0</v>
      </c>
      <c r="N41" s="63"/>
      <c r="O41" s="77"/>
      <c r="P41" s="63"/>
      <c r="Q41" s="77"/>
      <c r="R41" s="6"/>
    </row>
    <row r="42" spans="1:20" ht="27.75" x14ac:dyDescent="0.35">
      <c r="A42" s="193" t="s">
        <v>131</v>
      </c>
      <c r="B42" s="176" t="s">
        <v>133</v>
      </c>
      <c r="C42" s="75"/>
      <c r="D42" s="76">
        <v>2</v>
      </c>
      <c r="E42" s="288"/>
      <c r="F42" s="289"/>
      <c r="G42" s="67">
        <f>SUM(H42:I42)</f>
        <v>145</v>
      </c>
      <c r="H42" s="64">
        <v>50</v>
      </c>
      <c r="I42" s="64">
        <v>95</v>
      </c>
      <c r="J42" s="64">
        <v>50</v>
      </c>
      <c r="K42" s="66"/>
      <c r="L42" s="67">
        <v>51</v>
      </c>
      <c r="M42" s="74">
        <v>44</v>
      </c>
      <c r="N42" s="73"/>
      <c r="O42" s="74"/>
      <c r="P42" s="73"/>
      <c r="Q42" s="74"/>
      <c r="R42" s="6"/>
      <c r="T42">
        <v>2</v>
      </c>
    </row>
    <row r="43" spans="1:20" ht="28.5" thickBot="1" x14ac:dyDescent="0.4">
      <c r="A43" s="157" t="s">
        <v>132</v>
      </c>
      <c r="B43" s="176" t="s">
        <v>114</v>
      </c>
      <c r="C43" s="75"/>
      <c r="D43" s="76"/>
      <c r="E43" s="288">
        <v>2</v>
      </c>
      <c r="F43" s="289"/>
      <c r="G43" s="67">
        <f>SUM(H43:I43)</f>
        <v>117</v>
      </c>
      <c r="H43" s="64">
        <v>39</v>
      </c>
      <c r="I43" s="64">
        <v>78</v>
      </c>
      <c r="J43" s="64">
        <v>36</v>
      </c>
      <c r="K43" s="66"/>
      <c r="L43" s="67">
        <v>34</v>
      </c>
      <c r="M43" s="66">
        <v>44</v>
      </c>
      <c r="N43" s="73"/>
      <c r="O43" s="74"/>
      <c r="P43" s="73"/>
      <c r="Q43" s="74"/>
      <c r="R43" s="6"/>
      <c r="T43">
        <v>2</v>
      </c>
    </row>
    <row r="44" spans="1:20" ht="36" customHeight="1" thickBot="1" x14ac:dyDescent="0.4">
      <c r="A44" s="50" t="s">
        <v>127</v>
      </c>
      <c r="B44" s="38" t="s">
        <v>54</v>
      </c>
      <c r="C44" s="52"/>
      <c r="D44" s="58">
        <v>1</v>
      </c>
      <c r="E44" s="210"/>
      <c r="F44" s="211"/>
      <c r="G44" s="53">
        <v>462</v>
      </c>
      <c r="H44" s="55">
        <v>141</v>
      </c>
      <c r="I44" s="55">
        <v>321</v>
      </c>
      <c r="J44" s="55">
        <v>127</v>
      </c>
      <c r="K44" s="62"/>
      <c r="L44" s="52">
        <v>136</v>
      </c>
      <c r="M44" s="62">
        <v>185</v>
      </c>
      <c r="N44" s="52"/>
      <c r="O44" s="62"/>
      <c r="P44" s="52"/>
      <c r="Q44" s="62"/>
      <c r="R44" s="6"/>
    </row>
    <row r="45" spans="1:20" ht="37.5" customHeight="1" thickBot="1" x14ac:dyDescent="0.4">
      <c r="A45" s="50" t="s">
        <v>128</v>
      </c>
      <c r="B45" s="160" t="s">
        <v>129</v>
      </c>
      <c r="C45" s="52"/>
      <c r="D45" s="58">
        <v>2</v>
      </c>
      <c r="E45" s="210"/>
      <c r="F45" s="211"/>
      <c r="G45" s="52">
        <v>462</v>
      </c>
      <c r="H45" s="58">
        <v>141</v>
      </c>
      <c r="I45" s="58">
        <v>321</v>
      </c>
      <c r="J45" s="62">
        <v>127</v>
      </c>
      <c r="K45" s="156"/>
      <c r="L45" s="52">
        <v>136</v>
      </c>
      <c r="M45" s="152">
        <v>185</v>
      </c>
      <c r="N45" s="52"/>
      <c r="O45" s="152"/>
      <c r="P45" s="52"/>
      <c r="Q45" s="62"/>
      <c r="R45" s="6"/>
    </row>
    <row r="46" spans="1:20" ht="7.5" hidden="1" customHeight="1" thickBot="1" x14ac:dyDescent="0.45">
      <c r="A46" s="49"/>
      <c r="B46" s="164"/>
      <c r="C46" s="115"/>
      <c r="D46" s="165"/>
      <c r="E46" s="212"/>
      <c r="F46" s="213"/>
      <c r="G46" s="153"/>
      <c r="H46" s="166"/>
      <c r="I46" s="166"/>
      <c r="J46" s="167"/>
      <c r="K46" s="168"/>
      <c r="L46" s="169"/>
      <c r="M46" s="169"/>
      <c r="N46" s="170"/>
      <c r="O46" s="171"/>
      <c r="P46" s="115"/>
      <c r="Q46" s="167"/>
      <c r="R46" s="6"/>
    </row>
    <row r="47" spans="1:20" ht="28.5" hidden="1" thickBot="1" x14ac:dyDescent="0.45">
      <c r="A47" s="50"/>
      <c r="B47" s="46"/>
      <c r="C47" s="73"/>
      <c r="D47" s="87"/>
      <c r="E47" s="214"/>
      <c r="F47" s="215"/>
      <c r="G47" s="67"/>
      <c r="H47" s="88"/>
      <c r="I47" s="88"/>
      <c r="J47" s="90"/>
      <c r="K47" s="87"/>
      <c r="L47" s="87"/>
      <c r="M47" s="89"/>
      <c r="N47" s="89"/>
      <c r="O47" s="90"/>
      <c r="P47" s="73"/>
      <c r="Q47" s="74"/>
      <c r="R47" s="6"/>
      <c r="T47">
        <v>2</v>
      </c>
    </row>
    <row r="48" spans="1:20" ht="28.5" hidden="1" thickBot="1" x14ac:dyDescent="0.45">
      <c r="A48" s="50"/>
      <c r="B48" s="182"/>
      <c r="C48" s="89"/>
      <c r="D48" s="87"/>
      <c r="E48" s="226"/>
      <c r="F48" s="227"/>
      <c r="G48" s="67"/>
      <c r="H48" s="88"/>
      <c r="I48" s="88"/>
      <c r="J48" s="90"/>
      <c r="K48" s="87"/>
      <c r="L48" s="87"/>
      <c r="M48" s="89"/>
      <c r="N48" s="89"/>
      <c r="O48" s="90"/>
      <c r="P48" s="73"/>
      <c r="Q48" s="74"/>
      <c r="R48" s="6"/>
      <c r="T48">
        <v>2</v>
      </c>
    </row>
    <row r="49" spans="1:20" ht="28.5" hidden="1" thickBot="1" x14ac:dyDescent="0.45">
      <c r="A49" s="50"/>
      <c r="B49" s="182"/>
      <c r="C49" s="161"/>
      <c r="D49" s="87"/>
      <c r="E49" s="216"/>
      <c r="F49" s="217"/>
      <c r="G49" s="67"/>
      <c r="H49" s="88"/>
      <c r="I49" s="88"/>
      <c r="J49" s="90"/>
      <c r="K49" s="87"/>
      <c r="L49" s="87"/>
      <c r="M49" s="89"/>
      <c r="N49" s="89"/>
      <c r="O49" s="90"/>
      <c r="P49" s="73"/>
      <c r="Q49" s="74"/>
      <c r="R49" s="6"/>
      <c r="T49">
        <v>2</v>
      </c>
    </row>
    <row r="50" spans="1:20" ht="28.5" hidden="1" thickBot="1" x14ac:dyDescent="0.45">
      <c r="A50" s="50"/>
      <c r="B50" s="182"/>
      <c r="C50" s="162"/>
      <c r="D50" s="91"/>
      <c r="E50" s="218"/>
      <c r="F50" s="219"/>
      <c r="G50" s="92"/>
      <c r="H50" s="93"/>
      <c r="I50" s="93"/>
      <c r="J50" s="94"/>
      <c r="K50" s="95"/>
      <c r="L50" s="96"/>
      <c r="M50" s="97"/>
      <c r="N50" s="98"/>
      <c r="O50" s="99"/>
      <c r="P50" s="98"/>
      <c r="Q50" s="94"/>
      <c r="R50" s="6"/>
      <c r="T50">
        <v>1</v>
      </c>
    </row>
    <row r="51" spans="1:20" ht="51.75" thickBot="1" x14ac:dyDescent="0.45">
      <c r="A51" s="50" t="s">
        <v>55</v>
      </c>
      <c r="B51" s="183" t="s">
        <v>176</v>
      </c>
      <c r="C51" s="100">
        <v>4</v>
      </c>
      <c r="D51" s="101">
        <v>6</v>
      </c>
      <c r="E51" s="226">
        <v>1</v>
      </c>
      <c r="F51" s="227"/>
      <c r="G51" s="102">
        <f>SUM(G52:G56)</f>
        <v>552</v>
      </c>
      <c r="H51" s="103">
        <f>SUM(H52:H56)</f>
        <v>184</v>
      </c>
      <c r="I51" s="103">
        <f>SUM(I52:I56)</f>
        <v>368</v>
      </c>
      <c r="J51" s="103">
        <f>SUM(J52:J56)</f>
        <v>262</v>
      </c>
      <c r="K51" s="62">
        <v>0</v>
      </c>
      <c r="L51" s="60">
        <f t="shared" ref="L51:P51" si="2">SUM(L52:L55)</f>
        <v>0</v>
      </c>
      <c r="M51" s="104">
        <f t="shared" si="2"/>
        <v>0</v>
      </c>
      <c r="N51" s="102">
        <f>SUM(N52:N55)</f>
        <v>112</v>
      </c>
      <c r="O51" s="105">
        <f t="shared" si="2"/>
        <v>72</v>
      </c>
      <c r="P51" s="102">
        <f t="shared" si="2"/>
        <v>108</v>
      </c>
      <c r="Q51" s="105">
        <f>SUM(Q52:Q56)</f>
        <v>76</v>
      </c>
      <c r="R51" s="34"/>
    </row>
    <row r="52" spans="1:20" ht="27.75" x14ac:dyDescent="0.4">
      <c r="A52" s="158" t="s">
        <v>178</v>
      </c>
      <c r="B52" s="184" t="s">
        <v>56</v>
      </c>
      <c r="C52" s="63"/>
      <c r="D52" s="65"/>
      <c r="E52" s="222">
        <v>5</v>
      </c>
      <c r="F52" s="228"/>
      <c r="G52" s="63">
        <f>H52+I52</f>
        <v>58</v>
      </c>
      <c r="H52" s="65">
        <v>10</v>
      </c>
      <c r="I52" s="65">
        <v>48</v>
      </c>
      <c r="J52" s="106">
        <v>2</v>
      </c>
      <c r="K52" s="107"/>
      <c r="L52" s="108"/>
      <c r="M52" s="107"/>
      <c r="N52" s="108"/>
      <c r="O52" s="107"/>
      <c r="P52" s="108">
        <v>48</v>
      </c>
      <c r="Q52" s="107"/>
      <c r="R52" s="6"/>
    </row>
    <row r="53" spans="1:20" ht="27.75" x14ac:dyDescent="0.35">
      <c r="A53" s="193" t="s">
        <v>179</v>
      </c>
      <c r="B53" s="173" t="s">
        <v>48</v>
      </c>
      <c r="C53" s="67"/>
      <c r="D53" s="64">
        <v>3</v>
      </c>
      <c r="E53" s="231"/>
      <c r="F53" s="232"/>
      <c r="G53" s="63">
        <f>H53+I53</f>
        <v>58</v>
      </c>
      <c r="H53" s="65">
        <v>10</v>
      </c>
      <c r="I53" s="65">
        <v>48</v>
      </c>
      <c r="J53" s="109">
        <v>14</v>
      </c>
      <c r="K53" s="110"/>
      <c r="L53" s="111"/>
      <c r="M53" s="110"/>
      <c r="N53" s="111">
        <v>48</v>
      </c>
      <c r="O53" s="110"/>
      <c r="P53" s="111"/>
      <c r="Q53" s="110"/>
      <c r="R53" s="6"/>
    </row>
    <row r="54" spans="1:20" ht="27.75" x14ac:dyDescent="0.35">
      <c r="A54" s="193" t="s">
        <v>180</v>
      </c>
      <c r="B54" s="173" t="s">
        <v>47</v>
      </c>
      <c r="C54" s="67">
        <v>3.5</v>
      </c>
      <c r="D54" s="64">
        <v>4.5999999999999996</v>
      </c>
      <c r="E54" s="231"/>
      <c r="F54" s="232"/>
      <c r="G54" s="63">
        <f>SUM(H54:I54)</f>
        <v>146</v>
      </c>
      <c r="H54" s="64">
        <v>28</v>
      </c>
      <c r="I54" s="65">
        <v>118</v>
      </c>
      <c r="J54" s="64">
        <v>118</v>
      </c>
      <c r="K54" s="66"/>
      <c r="L54" s="67"/>
      <c r="M54" s="66"/>
      <c r="N54" s="67">
        <v>32</v>
      </c>
      <c r="O54" s="66">
        <v>36</v>
      </c>
      <c r="P54" s="67">
        <v>30</v>
      </c>
      <c r="Q54" s="66">
        <v>20</v>
      </c>
      <c r="R54" s="6"/>
    </row>
    <row r="55" spans="1:20" ht="27.75" x14ac:dyDescent="0.35">
      <c r="A55" s="157" t="s">
        <v>181</v>
      </c>
      <c r="B55" s="175" t="s">
        <v>49</v>
      </c>
      <c r="C55" s="67">
        <v>3.5</v>
      </c>
      <c r="D55" s="154">
        <v>4.5999999999999996</v>
      </c>
      <c r="E55" s="233"/>
      <c r="F55" s="234"/>
      <c r="G55" s="112">
        <f>SUM(H55:I55)</f>
        <v>236</v>
      </c>
      <c r="H55" s="78">
        <v>118</v>
      </c>
      <c r="I55" s="113">
        <v>118</v>
      </c>
      <c r="J55" s="78">
        <v>118</v>
      </c>
      <c r="K55" s="79"/>
      <c r="L55" s="82"/>
      <c r="M55" s="79"/>
      <c r="N55" s="82">
        <v>32</v>
      </c>
      <c r="O55" s="79">
        <v>36</v>
      </c>
      <c r="P55" s="82">
        <v>30</v>
      </c>
      <c r="Q55" s="79">
        <v>20</v>
      </c>
      <c r="R55" s="6"/>
    </row>
    <row r="56" spans="1:20" ht="28.5" thickBot="1" x14ac:dyDescent="0.4">
      <c r="A56" s="157" t="s">
        <v>182</v>
      </c>
      <c r="B56" s="185" t="s">
        <v>171</v>
      </c>
      <c r="C56" s="129"/>
      <c r="D56" s="64">
        <v>6</v>
      </c>
      <c r="E56" s="225"/>
      <c r="F56" s="225"/>
      <c r="G56" s="64">
        <f>SUM(H56:I56)</f>
        <v>54</v>
      </c>
      <c r="H56" s="64">
        <v>18</v>
      </c>
      <c r="I56" s="64">
        <v>36</v>
      </c>
      <c r="J56" s="64">
        <v>10</v>
      </c>
      <c r="K56" s="64"/>
      <c r="L56" s="64"/>
      <c r="M56" s="64"/>
      <c r="N56" s="64"/>
      <c r="O56" s="64"/>
      <c r="P56" s="64"/>
      <c r="Q56" s="64">
        <v>36</v>
      </c>
      <c r="R56" s="6"/>
    </row>
    <row r="57" spans="1:20" ht="60.75" customHeight="1" thickBot="1" x14ac:dyDescent="0.45">
      <c r="A57" s="50" t="s">
        <v>57</v>
      </c>
      <c r="B57" s="186" t="s">
        <v>58</v>
      </c>
      <c r="C57" s="52">
        <v>0</v>
      </c>
      <c r="D57" s="103">
        <v>0</v>
      </c>
      <c r="E57" s="235">
        <v>1</v>
      </c>
      <c r="F57" s="236"/>
      <c r="G57" s="102">
        <f>SUM(G58:G59)</f>
        <v>174</v>
      </c>
      <c r="H57" s="103">
        <f>SUM(H58:H59)</f>
        <v>58</v>
      </c>
      <c r="I57" s="103">
        <f>SUM(I58:I59)</f>
        <v>116</v>
      </c>
      <c r="J57" s="103">
        <f>SUM(J58:J59)</f>
        <v>50</v>
      </c>
      <c r="K57" s="105">
        <v>0</v>
      </c>
      <c r="L57" s="102">
        <v>0</v>
      </c>
      <c r="M57" s="105">
        <v>0</v>
      </c>
      <c r="N57" s="102">
        <f>SUM(N58:N59)</f>
        <v>74</v>
      </c>
      <c r="O57" s="105">
        <f>SUM(O58:O59)</f>
        <v>42</v>
      </c>
      <c r="P57" s="102">
        <v>0</v>
      </c>
      <c r="Q57" s="105">
        <v>0</v>
      </c>
      <c r="R57" s="35"/>
    </row>
    <row r="58" spans="1:20" ht="27.75" x14ac:dyDescent="0.35">
      <c r="A58" s="158" t="s">
        <v>59</v>
      </c>
      <c r="B58" s="184" t="s">
        <v>50</v>
      </c>
      <c r="C58" s="63"/>
      <c r="D58" s="65"/>
      <c r="E58" s="222">
        <v>3</v>
      </c>
      <c r="F58" s="228"/>
      <c r="G58" s="63">
        <f>H58+I58</f>
        <v>111</v>
      </c>
      <c r="H58" s="65">
        <v>37</v>
      </c>
      <c r="I58" s="65">
        <v>74</v>
      </c>
      <c r="J58" s="65">
        <v>32</v>
      </c>
      <c r="K58" s="77">
        <v>0</v>
      </c>
      <c r="L58" s="63">
        <v>0</v>
      </c>
      <c r="M58" s="77">
        <v>0</v>
      </c>
      <c r="N58" s="63">
        <v>74</v>
      </c>
      <c r="O58" s="77">
        <v>0</v>
      </c>
      <c r="P58" s="114">
        <v>0</v>
      </c>
      <c r="Q58" s="77">
        <v>0</v>
      </c>
      <c r="R58" s="6"/>
    </row>
    <row r="59" spans="1:20" ht="48.75" customHeight="1" thickBot="1" x14ac:dyDescent="0.4">
      <c r="A59" s="157" t="s">
        <v>60</v>
      </c>
      <c r="B59" s="175" t="s">
        <v>177</v>
      </c>
      <c r="C59" s="82"/>
      <c r="D59" s="78"/>
      <c r="E59" s="220">
        <v>4</v>
      </c>
      <c r="F59" s="229"/>
      <c r="G59" s="112">
        <f>H59+I59</f>
        <v>63</v>
      </c>
      <c r="H59" s="78">
        <v>21</v>
      </c>
      <c r="I59" s="113">
        <v>42</v>
      </c>
      <c r="J59" s="78">
        <v>18</v>
      </c>
      <c r="K59" s="79"/>
      <c r="L59" s="82"/>
      <c r="M59" s="79"/>
      <c r="N59" s="82"/>
      <c r="O59" s="79">
        <v>42</v>
      </c>
      <c r="P59" s="82"/>
      <c r="Q59" s="79"/>
      <c r="R59" s="6"/>
    </row>
    <row r="60" spans="1:20" ht="47.25" customHeight="1" thickBot="1" x14ac:dyDescent="0.4">
      <c r="A60" s="50" t="s">
        <v>61</v>
      </c>
      <c r="B60" s="160" t="s">
        <v>62</v>
      </c>
      <c r="C60" s="52">
        <f>C61+C75</f>
        <v>0</v>
      </c>
      <c r="D60" s="52">
        <v>16</v>
      </c>
      <c r="E60" s="230">
        <f>E61+E75</f>
        <v>12</v>
      </c>
      <c r="F60" s="224"/>
      <c r="G60" s="52">
        <f>SUM(G61+G75)</f>
        <v>2820</v>
      </c>
      <c r="H60" s="58">
        <f>SUM(H61+H75)</f>
        <v>820</v>
      </c>
      <c r="I60" s="58">
        <f>SUM(I61+I75)</f>
        <v>1640</v>
      </c>
      <c r="J60" s="58">
        <f>SUM(J61+J75)</f>
        <v>770</v>
      </c>
      <c r="K60" s="62">
        <v>40</v>
      </c>
      <c r="L60" s="52">
        <v>0</v>
      </c>
      <c r="M60" s="62">
        <v>0</v>
      </c>
      <c r="N60" s="83">
        <f>SUM(N61+N75)</f>
        <v>390</v>
      </c>
      <c r="O60" s="84">
        <f>SUM(O61+O75)</f>
        <v>714</v>
      </c>
      <c r="P60" s="83">
        <f>SUM(P61+P75)</f>
        <v>468</v>
      </c>
      <c r="Q60" s="84">
        <f>Q61+Q75</f>
        <v>428</v>
      </c>
      <c r="R60" s="6"/>
    </row>
    <row r="61" spans="1:20" ht="63" customHeight="1" thickBot="1" x14ac:dyDescent="0.45">
      <c r="A61" s="50" t="s">
        <v>63</v>
      </c>
      <c r="B61" s="160" t="s">
        <v>64</v>
      </c>
      <c r="C61" s="52">
        <v>0</v>
      </c>
      <c r="D61" s="58">
        <v>8</v>
      </c>
      <c r="E61" s="210">
        <v>4</v>
      </c>
      <c r="F61" s="224"/>
      <c r="G61" s="52">
        <f>SUM(G62:G74)</f>
        <v>1371</v>
      </c>
      <c r="H61" s="58">
        <f>SUM(H62:H74)</f>
        <v>457</v>
      </c>
      <c r="I61" s="58">
        <f>SUM(I62:I74)</f>
        <v>914</v>
      </c>
      <c r="J61" s="58">
        <f>SUM(J62:J74)</f>
        <v>386</v>
      </c>
      <c r="K61" s="62">
        <v>0</v>
      </c>
      <c r="L61" s="52">
        <f t="shared" ref="L61:Q61" si="3">SUM(L62:L74)</f>
        <v>0</v>
      </c>
      <c r="M61" s="62">
        <f t="shared" si="3"/>
        <v>0</v>
      </c>
      <c r="N61" s="52">
        <f t="shared" si="3"/>
        <v>390</v>
      </c>
      <c r="O61" s="62">
        <f t="shared" si="3"/>
        <v>374</v>
      </c>
      <c r="P61" s="52">
        <f t="shared" si="3"/>
        <v>30</v>
      </c>
      <c r="Q61" s="62">
        <f t="shared" si="3"/>
        <v>120</v>
      </c>
      <c r="R61" s="34"/>
    </row>
    <row r="62" spans="1:20" ht="28.5" customHeight="1" x14ac:dyDescent="0.35">
      <c r="A62" s="158" t="s">
        <v>65</v>
      </c>
      <c r="B62" s="196" t="s">
        <v>135</v>
      </c>
      <c r="C62" s="63"/>
      <c r="D62" s="65"/>
      <c r="E62" s="222">
        <v>3</v>
      </c>
      <c r="F62" s="228"/>
      <c r="G62" s="63">
        <f>H62+I62</f>
        <v>150</v>
      </c>
      <c r="H62" s="65">
        <v>50</v>
      </c>
      <c r="I62" s="65">
        <v>100</v>
      </c>
      <c r="J62" s="65">
        <v>38</v>
      </c>
      <c r="K62" s="77"/>
      <c r="L62" s="63"/>
      <c r="M62" s="77"/>
      <c r="N62" s="63">
        <v>100</v>
      </c>
      <c r="O62" s="77"/>
      <c r="P62" s="63"/>
      <c r="Q62" s="77"/>
      <c r="R62" s="6"/>
    </row>
    <row r="63" spans="1:20" ht="41.25" customHeight="1" x14ac:dyDescent="0.35">
      <c r="A63" s="193" t="s">
        <v>66</v>
      </c>
      <c r="B63" s="173" t="s">
        <v>76</v>
      </c>
      <c r="C63" s="67"/>
      <c r="D63" s="64"/>
      <c r="E63" s="231">
        <v>3</v>
      </c>
      <c r="F63" s="232"/>
      <c r="G63" s="63">
        <f t="shared" ref="G63:G74" si="4">SUM(H63:I63)</f>
        <v>54</v>
      </c>
      <c r="H63" s="64">
        <v>18</v>
      </c>
      <c r="I63" s="65">
        <v>36</v>
      </c>
      <c r="J63" s="64">
        <v>14</v>
      </c>
      <c r="K63" s="66"/>
      <c r="L63" s="67"/>
      <c r="M63" s="66"/>
      <c r="N63" s="67">
        <v>36</v>
      </c>
      <c r="O63" s="66"/>
      <c r="P63" s="67"/>
      <c r="Q63" s="66"/>
      <c r="R63" s="6"/>
    </row>
    <row r="64" spans="1:20" ht="41.25" customHeight="1" x14ac:dyDescent="0.35">
      <c r="A64" s="193" t="s">
        <v>68</v>
      </c>
      <c r="B64" s="173" t="s">
        <v>79</v>
      </c>
      <c r="C64" s="67"/>
      <c r="D64" s="64">
        <v>3</v>
      </c>
      <c r="E64" s="231"/>
      <c r="F64" s="232"/>
      <c r="G64" s="63">
        <f t="shared" si="4"/>
        <v>90</v>
      </c>
      <c r="H64" s="64">
        <v>30</v>
      </c>
      <c r="I64" s="65">
        <v>60</v>
      </c>
      <c r="J64" s="64">
        <v>20</v>
      </c>
      <c r="K64" s="66"/>
      <c r="L64" s="67"/>
      <c r="M64" s="66"/>
      <c r="N64" s="67">
        <v>60</v>
      </c>
      <c r="O64" s="66"/>
      <c r="P64" s="67"/>
      <c r="Q64" s="66"/>
      <c r="R64" s="6"/>
    </row>
    <row r="65" spans="1:18" ht="48" customHeight="1" x14ac:dyDescent="0.35">
      <c r="A65" s="193" t="s">
        <v>69</v>
      </c>
      <c r="B65" s="173" t="s">
        <v>81</v>
      </c>
      <c r="C65" s="67"/>
      <c r="D65" s="64">
        <v>3</v>
      </c>
      <c r="E65" s="231"/>
      <c r="F65" s="232"/>
      <c r="G65" s="63">
        <f t="shared" si="4"/>
        <v>60</v>
      </c>
      <c r="H65" s="64">
        <v>20</v>
      </c>
      <c r="I65" s="65">
        <v>40</v>
      </c>
      <c r="J65" s="64">
        <v>14</v>
      </c>
      <c r="K65" s="66"/>
      <c r="L65" s="67"/>
      <c r="M65" s="66"/>
      <c r="N65" s="67">
        <v>40</v>
      </c>
      <c r="O65" s="66"/>
      <c r="P65" s="67"/>
      <c r="Q65" s="66"/>
      <c r="R65" s="6"/>
    </row>
    <row r="66" spans="1:18" ht="27.75" x14ac:dyDescent="0.35">
      <c r="A66" s="193" t="s">
        <v>70</v>
      </c>
      <c r="B66" s="173" t="s">
        <v>136</v>
      </c>
      <c r="C66" s="67"/>
      <c r="D66" s="195" t="s">
        <v>183</v>
      </c>
      <c r="E66" s="231"/>
      <c r="F66" s="232"/>
      <c r="G66" s="63">
        <f t="shared" si="4"/>
        <v>54</v>
      </c>
      <c r="H66" s="64">
        <v>18</v>
      </c>
      <c r="I66" s="65">
        <v>36</v>
      </c>
      <c r="J66" s="64">
        <v>6</v>
      </c>
      <c r="K66" s="66"/>
      <c r="L66" s="67"/>
      <c r="M66" s="66"/>
      <c r="N66" s="67"/>
      <c r="O66" s="66">
        <v>36</v>
      </c>
      <c r="P66" s="67"/>
      <c r="Q66" s="66"/>
      <c r="R66" s="6"/>
    </row>
    <row r="67" spans="1:18" ht="59.25" customHeight="1" x14ac:dyDescent="0.35">
      <c r="A67" s="193" t="s">
        <v>71</v>
      </c>
      <c r="B67" s="173" t="s">
        <v>137</v>
      </c>
      <c r="C67" s="67"/>
      <c r="D67" s="64" t="s">
        <v>173</v>
      </c>
      <c r="E67" s="231"/>
      <c r="F67" s="232"/>
      <c r="G67" s="63">
        <f t="shared" si="4"/>
        <v>138</v>
      </c>
      <c r="H67" s="64">
        <v>46</v>
      </c>
      <c r="I67" s="65">
        <v>92</v>
      </c>
      <c r="J67" s="64">
        <v>40</v>
      </c>
      <c r="K67" s="66"/>
      <c r="L67" s="67"/>
      <c r="M67" s="66"/>
      <c r="N67" s="67">
        <v>49</v>
      </c>
      <c r="O67" s="66">
        <v>43</v>
      </c>
      <c r="P67" s="67"/>
      <c r="Q67" s="66"/>
      <c r="R67" s="6"/>
    </row>
    <row r="68" spans="1:18" ht="36.75" customHeight="1" x14ac:dyDescent="0.35">
      <c r="A68" s="193" t="s">
        <v>72</v>
      </c>
      <c r="B68" s="187" t="s">
        <v>138</v>
      </c>
      <c r="C68" s="67"/>
      <c r="D68" s="64"/>
      <c r="E68" s="231">
        <v>4</v>
      </c>
      <c r="F68" s="232"/>
      <c r="G68" s="63">
        <f t="shared" si="4"/>
        <v>222</v>
      </c>
      <c r="H68" s="64">
        <v>74</v>
      </c>
      <c r="I68" s="65">
        <v>148</v>
      </c>
      <c r="J68" s="64">
        <v>48</v>
      </c>
      <c r="K68" s="66"/>
      <c r="L68" s="67"/>
      <c r="M68" s="66"/>
      <c r="N68" s="67">
        <v>72</v>
      </c>
      <c r="O68" s="66">
        <v>76</v>
      </c>
      <c r="P68" s="67"/>
      <c r="Q68" s="66"/>
      <c r="R68" s="6"/>
    </row>
    <row r="69" spans="1:18" ht="32.25" customHeight="1" x14ac:dyDescent="0.35">
      <c r="A69" s="193" t="s">
        <v>73</v>
      </c>
      <c r="B69" s="188" t="s">
        <v>140</v>
      </c>
      <c r="C69" s="67"/>
      <c r="D69" s="64" t="s">
        <v>173</v>
      </c>
      <c r="E69" s="231"/>
      <c r="F69" s="232"/>
      <c r="G69" s="63">
        <f t="shared" si="4"/>
        <v>96</v>
      </c>
      <c r="H69" s="64">
        <v>32</v>
      </c>
      <c r="I69" s="65">
        <v>64</v>
      </c>
      <c r="J69" s="64">
        <v>30</v>
      </c>
      <c r="K69" s="66"/>
      <c r="L69" s="67"/>
      <c r="M69" s="66"/>
      <c r="N69" s="67"/>
      <c r="O69" s="66">
        <v>64</v>
      </c>
      <c r="P69" s="67"/>
      <c r="Q69" s="66"/>
      <c r="R69" s="6"/>
    </row>
    <row r="70" spans="1:18" ht="27.75" x14ac:dyDescent="0.35">
      <c r="A70" s="193" t="s">
        <v>74</v>
      </c>
      <c r="B70" s="173" t="s">
        <v>139</v>
      </c>
      <c r="C70" s="67"/>
      <c r="D70" s="195" t="s">
        <v>183</v>
      </c>
      <c r="E70" s="231"/>
      <c r="F70" s="232"/>
      <c r="G70" s="63">
        <f t="shared" si="4"/>
        <v>90</v>
      </c>
      <c r="H70" s="64">
        <v>30</v>
      </c>
      <c r="I70" s="65">
        <v>60</v>
      </c>
      <c r="J70" s="64">
        <v>24</v>
      </c>
      <c r="K70" s="66"/>
      <c r="L70" s="67"/>
      <c r="M70" s="66"/>
      <c r="N70" s="67"/>
      <c r="O70" s="66">
        <v>60</v>
      </c>
      <c r="P70" s="67"/>
      <c r="Q70" s="66"/>
      <c r="R70" s="6"/>
    </row>
    <row r="71" spans="1:18" ht="43.5" customHeight="1" x14ac:dyDescent="0.35">
      <c r="A71" s="193" t="s">
        <v>75</v>
      </c>
      <c r="B71" s="187" t="s">
        <v>144</v>
      </c>
      <c r="C71" s="67"/>
      <c r="D71" s="64"/>
      <c r="E71" s="231">
        <v>4</v>
      </c>
      <c r="F71" s="232"/>
      <c r="G71" s="63">
        <f t="shared" si="4"/>
        <v>90</v>
      </c>
      <c r="H71" s="64">
        <v>30</v>
      </c>
      <c r="I71" s="65">
        <v>60</v>
      </c>
      <c r="J71" s="64">
        <v>30</v>
      </c>
      <c r="K71" s="66"/>
      <c r="L71" s="67"/>
      <c r="M71" s="66"/>
      <c r="N71" s="67"/>
      <c r="O71" s="66">
        <v>60</v>
      </c>
      <c r="P71" s="67"/>
      <c r="Q71" s="66"/>
      <c r="R71" s="6"/>
    </row>
    <row r="72" spans="1:18" ht="48.75" customHeight="1" x14ac:dyDescent="0.35">
      <c r="A72" s="193" t="s">
        <v>77</v>
      </c>
      <c r="B72" s="175" t="s">
        <v>82</v>
      </c>
      <c r="C72" s="67"/>
      <c r="D72" s="64">
        <v>4</v>
      </c>
      <c r="E72" s="231"/>
      <c r="F72" s="232"/>
      <c r="G72" s="63">
        <f t="shared" si="4"/>
        <v>102</v>
      </c>
      <c r="H72" s="64">
        <v>34</v>
      </c>
      <c r="I72" s="65">
        <v>68</v>
      </c>
      <c r="J72" s="64">
        <v>48</v>
      </c>
      <c r="K72" s="66"/>
      <c r="L72" s="67"/>
      <c r="M72" s="66"/>
      <c r="N72" s="67">
        <v>33</v>
      </c>
      <c r="O72" s="66">
        <v>35</v>
      </c>
      <c r="P72" s="67"/>
      <c r="Q72" s="66"/>
      <c r="R72" s="6"/>
    </row>
    <row r="73" spans="1:18" ht="43.5" customHeight="1" x14ac:dyDescent="0.35">
      <c r="A73" s="193" t="s">
        <v>78</v>
      </c>
      <c r="B73" s="173" t="s">
        <v>141</v>
      </c>
      <c r="C73" s="67"/>
      <c r="D73" s="64">
        <v>5</v>
      </c>
      <c r="E73" s="231"/>
      <c r="F73" s="232"/>
      <c r="G73" s="63">
        <f t="shared" si="4"/>
        <v>45</v>
      </c>
      <c r="H73" s="64">
        <v>15</v>
      </c>
      <c r="I73" s="65">
        <v>30</v>
      </c>
      <c r="J73" s="64">
        <v>14</v>
      </c>
      <c r="K73" s="66"/>
      <c r="L73" s="67"/>
      <c r="M73" s="66"/>
      <c r="N73" s="67"/>
      <c r="O73" s="66"/>
      <c r="P73" s="67">
        <v>30</v>
      </c>
      <c r="Q73" s="66"/>
      <c r="R73" s="6"/>
    </row>
    <row r="74" spans="1:18" ht="44.25" customHeight="1" thickBot="1" x14ac:dyDescent="0.4">
      <c r="A74" s="193" t="s">
        <v>80</v>
      </c>
      <c r="B74" s="173" t="s">
        <v>142</v>
      </c>
      <c r="C74" s="67"/>
      <c r="D74" s="64">
        <v>6</v>
      </c>
      <c r="E74" s="231"/>
      <c r="F74" s="232"/>
      <c r="G74" s="63">
        <f t="shared" si="4"/>
        <v>180</v>
      </c>
      <c r="H74" s="64">
        <v>60</v>
      </c>
      <c r="I74" s="65">
        <v>120</v>
      </c>
      <c r="J74" s="64">
        <v>60</v>
      </c>
      <c r="K74" s="66"/>
      <c r="L74" s="67"/>
      <c r="M74" s="66"/>
      <c r="N74" s="67"/>
      <c r="O74" s="66"/>
      <c r="P74" s="67"/>
      <c r="Q74" s="66">
        <v>120</v>
      </c>
      <c r="R74" s="6"/>
    </row>
    <row r="75" spans="1:18" ht="37.5" customHeight="1" thickBot="1" x14ac:dyDescent="0.4">
      <c r="A75" s="37" t="s">
        <v>83</v>
      </c>
      <c r="B75" s="160" t="s">
        <v>84</v>
      </c>
      <c r="C75" s="52"/>
      <c r="D75" s="52">
        <v>9</v>
      </c>
      <c r="E75" s="230">
        <v>8</v>
      </c>
      <c r="F75" s="211"/>
      <c r="G75" s="52">
        <f>SUM(G76+G82+G88+G93)</f>
        <v>1449</v>
      </c>
      <c r="H75" s="58">
        <f>SUM(H76+H82+H88+H93)</f>
        <v>363</v>
      </c>
      <c r="I75" s="58">
        <f>SUM(I76+I82+I88+I93)</f>
        <v>726</v>
      </c>
      <c r="J75" s="58">
        <f>SUM(J76+J82)</f>
        <v>384</v>
      </c>
      <c r="K75" s="62">
        <f>SUM(K76+K82)</f>
        <v>20</v>
      </c>
      <c r="L75" s="60">
        <v>0</v>
      </c>
      <c r="M75" s="62">
        <v>0</v>
      </c>
      <c r="N75" s="60">
        <v>0</v>
      </c>
      <c r="O75" s="62">
        <f>SUM(O76+O82)</f>
        <v>340</v>
      </c>
      <c r="P75" s="60">
        <f>SUM(P82+P88+P93)</f>
        <v>438</v>
      </c>
      <c r="Q75" s="62">
        <f>SUM(Q76+Q82+Q88+Q93)</f>
        <v>308</v>
      </c>
      <c r="R75" s="6"/>
    </row>
    <row r="76" spans="1:18" ht="84" customHeight="1" thickBot="1" x14ac:dyDescent="0.4">
      <c r="A76" s="37" t="s">
        <v>85</v>
      </c>
      <c r="B76" s="160" t="s">
        <v>143</v>
      </c>
      <c r="C76" s="52"/>
      <c r="D76" s="58">
        <v>2</v>
      </c>
      <c r="E76" s="210" t="s">
        <v>174</v>
      </c>
      <c r="F76" s="224"/>
      <c r="G76" s="52">
        <f>SUM(G77:G81)</f>
        <v>303</v>
      </c>
      <c r="H76" s="58">
        <f>SUM(H77:H81)</f>
        <v>65</v>
      </c>
      <c r="I76" s="58">
        <f>SUM(I77:I81)</f>
        <v>130</v>
      </c>
      <c r="J76" s="58">
        <f>J77+J78+J80+J81</f>
        <v>178</v>
      </c>
      <c r="K76" s="62">
        <v>20</v>
      </c>
      <c r="L76" s="60">
        <f t="shared" ref="L76:Q76" si="5">L77+L78+L80+L81</f>
        <v>0</v>
      </c>
      <c r="M76" s="62">
        <f t="shared" si="5"/>
        <v>0</v>
      </c>
      <c r="N76" s="60">
        <f t="shared" si="5"/>
        <v>0</v>
      </c>
      <c r="O76" s="62">
        <f t="shared" si="5"/>
        <v>238</v>
      </c>
      <c r="P76" s="60">
        <f t="shared" si="5"/>
        <v>0</v>
      </c>
      <c r="Q76" s="62">
        <f t="shared" si="5"/>
        <v>0</v>
      </c>
      <c r="R76" s="6"/>
    </row>
    <row r="77" spans="1:18" ht="71.25" customHeight="1" x14ac:dyDescent="0.4">
      <c r="A77" s="158" t="s">
        <v>86</v>
      </c>
      <c r="B77" s="189" t="s">
        <v>146</v>
      </c>
      <c r="C77" s="63"/>
      <c r="D77" s="65"/>
      <c r="E77" s="222">
        <v>4</v>
      </c>
      <c r="F77" s="228"/>
      <c r="G77" s="63">
        <f>SUM(H77:I77)</f>
        <v>120</v>
      </c>
      <c r="H77" s="65">
        <v>40</v>
      </c>
      <c r="I77" s="65">
        <v>80</v>
      </c>
      <c r="J77" s="65">
        <v>40</v>
      </c>
      <c r="K77" s="77">
        <v>20</v>
      </c>
      <c r="L77" s="63"/>
      <c r="M77" s="77"/>
      <c r="N77" s="63"/>
      <c r="O77" s="77">
        <v>80</v>
      </c>
      <c r="P77" s="115"/>
      <c r="Q77" s="77"/>
      <c r="R77" s="30"/>
    </row>
    <row r="78" spans="1:18" ht="25.5" customHeight="1" x14ac:dyDescent="0.35">
      <c r="A78" s="304" t="s">
        <v>87</v>
      </c>
      <c r="B78" s="306" t="s">
        <v>145</v>
      </c>
      <c r="C78" s="308"/>
      <c r="D78" s="310">
        <v>4</v>
      </c>
      <c r="E78" s="233"/>
      <c r="F78" s="312"/>
      <c r="G78" s="308">
        <f>SUM(H78:I79)</f>
        <v>75</v>
      </c>
      <c r="H78" s="310">
        <v>25</v>
      </c>
      <c r="I78" s="310">
        <v>50</v>
      </c>
      <c r="J78" s="310">
        <v>30</v>
      </c>
      <c r="K78" s="315"/>
      <c r="L78" s="308"/>
      <c r="M78" s="315"/>
      <c r="N78" s="308"/>
      <c r="O78" s="315">
        <v>50</v>
      </c>
      <c r="P78" s="308"/>
      <c r="Q78" s="315"/>
      <c r="R78" s="6"/>
    </row>
    <row r="79" spans="1:18" ht="25.5" customHeight="1" x14ac:dyDescent="0.35">
      <c r="A79" s="305"/>
      <c r="B79" s="307"/>
      <c r="C79" s="309"/>
      <c r="D79" s="311"/>
      <c r="E79" s="313"/>
      <c r="F79" s="314"/>
      <c r="G79" s="309"/>
      <c r="H79" s="311"/>
      <c r="I79" s="311"/>
      <c r="J79" s="311"/>
      <c r="K79" s="316"/>
      <c r="L79" s="309"/>
      <c r="M79" s="316"/>
      <c r="N79" s="309"/>
      <c r="O79" s="316"/>
      <c r="P79" s="309"/>
      <c r="Q79" s="316"/>
      <c r="R79" s="6"/>
    </row>
    <row r="80" spans="1:18" ht="27.75" x14ac:dyDescent="0.35">
      <c r="A80" s="193" t="s">
        <v>88</v>
      </c>
      <c r="B80" s="173" t="s">
        <v>16</v>
      </c>
      <c r="C80" s="67"/>
      <c r="D80" s="64" t="s">
        <v>67</v>
      </c>
      <c r="E80" s="231"/>
      <c r="F80" s="232"/>
      <c r="G80" s="67">
        <v>72</v>
      </c>
      <c r="H80" s="64"/>
      <c r="I80" s="64"/>
      <c r="J80" s="67">
        <v>72</v>
      </c>
      <c r="K80" s="66"/>
      <c r="L80" s="63"/>
      <c r="M80" s="77"/>
      <c r="N80" s="67"/>
      <c r="O80" s="77">
        <v>72</v>
      </c>
      <c r="P80" s="63"/>
      <c r="Q80" s="66"/>
      <c r="R80" s="6"/>
    </row>
    <row r="81" spans="1:18" ht="31.5" customHeight="1" thickBot="1" x14ac:dyDescent="0.4">
      <c r="A81" s="157" t="s">
        <v>89</v>
      </c>
      <c r="B81" s="175" t="s">
        <v>17</v>
      </c>
      <c r="C81" s="82"/>
      <c r="D81" s="78" t="s">
        <v>67</v>
      </c>
      <c r="E81" s="220"/>
      <c r="F81" s="229"/>
      <c r="G81" s="82">
        <v>36</v>
      </c>
      <c r="H81" s="78"/>
      <c r="I81" s="78"/>
      <c r="J81" s="82">
        <v>36</v>
      </c>
      <c r="K81" s="79"/>
      <c r="L81" s="82"/>
      <c r="M81" s="79"/>
      <c r="N81" s="82"/>
      <c r="O81" s="79">
        <v>36</v>
      </c>
      <c r="P81" s="82"/>
      <c r="Q81" s="79"/>
      <c r="R81" s="6"/>
    </row>
    <row r="82" spans="1:18" ht="67.5" customHeight="1" thickBot="1" x14ac:dyDescent="0.4">
      <c r="A82" s="37" t="s">
        <v>90</v>
      </c>
      <c r="B82" s="160" t="s">
        <v>148</v>
      </c>
      <c r="C82" s="52">
        <v>0</v>
      </c>
      <c r="D82" s="58">
        <v>4</v>
      </c>
      <c r="E82" s="210" t="s">
        <v>174</v>
      </c>
      <c r="F82" s="224"/>
      <c r="G82" s="116">
        <f>SUM(G83:G87)</f>
        <v>363</v>
      </c>
      <c r="H82" s="117">
        <f>SUM(H83:H87)</f>
        <v>85</v>
      </c>
      <c r="I82" s="117">
        <f>SUM(I83:I87)</f>
        <v>170</v>
      </c>
      <c r="J82" s="58">
        <f>SUM(J83:J87)</f>
        <v>206</v>
      </c>
      <c r="K82" s="62"/>
      <c r="L82" s="52"/>
      <c r="M82" s="62"/>
      <c r="N82" s="52"/>
      <c r="O82" s="62">
        <f>SUM(O83:O87)</f>
        <v>102</v>
      </c>
      <c r="P82" s="52">
        <f>SUM(P83:P87)</f>
        <v>68</v>
      </c>
      <c r="Q82" s="62">
        <f>SUM(Q83:Q87)</f>
        <v>108</v>
      </c>
      <c r="R82" s="6"/>
    </row>
    <row r="83" spans="1:18" ht="62.25" customHeight="1" x14ac:dyDescent="0.25">
      <c r="A83" s="158" t="s">
        <v>91</v>
      </c>
      <c r="B83" s="184" t="s">
        <v>147</v>
      </c>
      <c r="C83" s="63"/>
      <c r="D83" s="163" t="s">
        <v>184</v>
      </c>
      <c r="E83" s="222"/>
      <c r="F83" s="228"/>
      <c r="G83" s="63">
        <f>SUM(H83:I83)</f>
        <v>72</v>
      </c>
      <c r="H83" s="65">
        <v>24</v>
      </c>
      <c r="I83" s="65">
        <v>48</v>
      </c>
      <c r="J83" s="65">
        <v>28</v>
      </c>
      <c r="K83" s="77"/>
      <c r="L83" s="63"/>
      <c r="M83" s="77"/>
      <c r="N83" s="63"/>
      <c r="O83" s="77">
        <v>48</v>
      </c>
      <c r="P83" s="63"/>
      <c r="Q83" s="77"/>
      <c r="R83" s="36"/>
    </row>
    <row r="84" spans="1:18" ht="68.25" customHeight="1" x14ac:dyDescent="0.25">
      <c r="A84" s="158" t="s">
        <v>150</v>
      </c>
      <c r="B84" s="184" t="s">
        <v>149</v>
      </c>
      <c r="C84" s="63"/>
      <c r="D84" s="163" t="s">
        <v>184</v>
      </c>
      <c r="E84" s="231"/>
      <c r="F84" s="319"/>
      <c r="G84" s="63">
        <f>SUM(H84:I84)</f>
        <v>81</v>
      </c>
      <c r="H84" s="65">
        <v>27</v>
      </c>
      <c r="I84" s="65">
        <v>54</v>
      </c>
      <c r="J84" s="65">
        <v>30</v>
      </c>
      <c r="K84" s="77"/>
      <c r="L84" s="63"/>
      <c r="M84" s="77"/>
      <c r="N84" s="63"/>
      <c r="O84" s="77">
        <v>54</v>
      </c>
      <c r="P84" s="63"/>
      <c r="Q84" s="77"/>
      <c r="R84" s="36"/>
    </row>
    <row r="85" spans="1:18" ht="75" customHeight="1" x14ac:dyDescent="0.25">
      <c r="A85" s="158" t="s">
        <v>152</v>
      </c>
      <c r="B85" s="184" t="s">
        <v>151</v>
      </c>
      <c r="C85" s="63"/>
      <c r="D85" s="65">
        <v>5</v>
      </c>
      <c r="E85" s="231"/>
      <c r="F85" s="319"/>
      <c r="G85" s="63">
        <f>SUM(H85:I85)</f>
        <v>102</v>
      </c>
      <c r="H85" s="65">
        <v>34</v>
      </c>
      <c r="I85" s="65">
        <v>68</v>
      </c>
      <c r="J85" s="65">
        <v>40</v>
      </c>
      <c r="K85" s="77"/>
      <c r="L85" s="63"/>
      <c r="M85" s="77"/>
      <c r="N85" s="63"/>
      <c r="O85" s="77"/>
      <c r="P85" s="63">
        <v>68</v>
      </c>
      <c r="Q85" s="77"/>
      <c r="R85" s="36"/>
    </row>
    <row r="86" spans="1:18" ht="27.75" x14ac:dyDescent="0.35">
      <c r="A86" s="193" t="s">
        <v>92</v>
      </c>
      <c r="B86" s="173" t="s">
        <v>16</v>
      </c>
      <c r="C86" s="67"/>
      <c r="D86" s="64" t="s">
        <v>170</v>
      </c>
      <c r="E86" s="231"/>
      <c r="F86" s="232"/>
      <c r="G86" s="67">
        <v>72</v>
      </c>
      <c r="H86" s="64">
        <v>0</v>
      </c>
      <c r="I86" s="65"/>
      <c r="J86" s="64">
        <v>72</v>
      </c>
      <c r="K86" s="66"/>
      <c r="L86" s="67"/>
      <c r="M86" s="66"/>
      <c r="N86" s="67"/>
      <c r="O86" s="66"/>
      <c r="P86" s="67"/>
      <c r="Q86" s="66">
        <v>72</v>
      </c>
      <c r="R86" s="6"/>
    </row>
    <row r="87" spans="1:18" ht="28.5" thickBot="1" x14ac:dyDescent="0.4">
      <c r="A87" s="157" t="s">
        <v>93</v>
      </c>
      <c r="B87" s="175" t="s">
        <v>17</v>
      </c>
      <c r="C87" s="82"/>
      <c r="D87" s="78" t="s">
        <v>170</v>
      </c>
      <c r="E87" s="233"/>
      <c r="F87" s="234"/>
      <c r="G87" s="82">
        <v>36</v>
      </c>
      <c r="H87" s="78"/>
      <c r="I87" s="113"/>
      <c r="J87" s="78">
        <v>36</v>
      </c>
      <c r="K87" s="79"/>
      <c r="L87" s="82"/>
      <c r="M87" s="79"/>
      <c r="N87" s="82"/>
      <c r="O87" s="79"/>
      <c r="P87" s="82"/>
      <c r="Q87" s="79">
        <v>36</v>
      </c>
      <c r="R87" s="6"/>
    </row>
    <row r="88" spans="1:18" ht="53.25" thickBot="1" x14ac:dyDescent="0.4">
      <c r="A88" s="37" t="s">
        <v>154</v>
      </c>
      <c r="B88" s="51" t="s">
        <v>153</v>
      </c>
      <c r="C88" s="116"/>
      <c r="D88" s="118">
        <v>1</v>
      </c>
      <c r="E88" s="210" t="s">
        <v>174</v>
      </c>
      <c r="F88" s="224"/>
      <c r="G88" s="117">
        <f>SUM(G89:G92)</f>
        <v>519</v>
      </c>
      <c r="H88" s="117">
        <f>SUM(H89:H92)</f>
        <v>149</v>
      </c>
      <c r="I88" s="119">
        <f>SUM(I89:I92)</f>
        <v>298</v>
      </c>
      <c r="J88" s="118">
        <f>SUM(J89:J92)</f>
        <v>244</v>
      </c>
      <c r="K88" s="120">
        <f>SUM(K89:K92)</f>
        <v>20</v>
      </c>
      <c r="L88" s="117"/>
      <c r="M88" s="120"/>
      <c r="N88" s="117"/>
      <c r="O88" s="120"/>
      <c r="P88" s="117">
        <f>SUM(P89:P92)</f>
        <v>370</v>
      </c>
      <c r="Q88" s="121"/>
      <c r="R88" s="6"/>
    </row>
    <row r="89" spans="1:18" ht="28.5" thickBot="1" x14ac:dyDescent="0.4">
      <c r="A89" s="49" t="s">
        <v>156</v>
      </c>
      <c r="B89" s="47" t="s">
        <v>155</v>
      </c>
      <c r="C89" s="63"/>
      <c r="D89" s="122"/>
      <c r="E89" s="222">
        <v>5</v>
      </c>
      <c r="F89" s="223"/>
      <c r="G89" s="65">
        <f>SUM(H89:I89)</f>
        <v>204</v>
      </c>
      <c r="H89" s="65">
        <v>68</v>
      </c>
      <c r="I89" s="122">
        <v>136</v>
      </c>
      <c r="J89" s="65">
        <v>80</v>
      </c>
      <c r="K89" s="123"/>
      <c r="L89" s="65"/>
      <c r="M89" s="123"/>
      <c r="N89" s="65"/>
      <c r="O89" s="123"/>
      <c r="P89" s="124">
        <v>136</v>
      </c>
      <c r="Q89" s="125"/>
      <c r="R89" s="6"/>
    </row>
    <row r="90" spans="1:18" ht="28.5" thickBot="1" x14ac:dyDescent="0.4">
      <c r="A90" s="49" t="s">
        <v>158</v>
      </c>
      <c r="B90" s="190" t="s">
        <v>157</v>
      </c>
      <c r="C90" s="126"/>
      <c r="D90" s="64"/>
      <c r="E90" s="220">
        <v>5</v>
      </c>
      <c r="F90" s="221"/>
      <c r="G90" s="64">
        <f>SUM(H90:I90)</f>
        <v>243</v>
      </c>
      <c r="H90" s="64">
        <v>81</v>
      </c>
      <c r="I90" s="126">
        <v>162</v>
      </c>
      <c r="J90" s="64">
        <v>92</v>
      </c>
      <c r="K90" s="64">
        <v>20</v>
      </c>
      <c r="L90" s="64"/>
      <c r="M90" s="64"/>
      <c r="N90" s="64"/>
      <c r="O90" s="64"/>
      <c r="P90" s="127">
        <v>162</v>
      </c>
      <c r="Q90" s="128"/>
      <c r="R90" s="6"/>
    </row>
    <row r="91" spans="1:18" ht="27.75" x14ac:dyDescent="0.35">
      <c r="A91" s="157" t="s">
        <v>159</v>
      </c>
      <c r="B91" s="47" t="s">
        <v>16</v>
      </c>
      <c r="C91" s="112"/>
      <c r="D91" s="129" t="s">
        <v>172</v>
      </c>
      <c r="E91" s="222"/>
      <c r="F91" s="223"/>
      <c r="G91" s="113">
        <v>36</v>
      </c>
      <c r="H91" s="113"/>
      <c r="I91" s="130"/>
      <c r="J91" s="113">
        <v>36</v>
      </c>
      <c r="K91" s="130"/>
      <c r="L91" s="78"/>
      <c r="M91" s="130"/>
      <c r="N91" s="78"/>
      <c r="O91" s="130"/>
      <c r="P91" s="131">
        <v>36</v>
      </c>
      <c r="Q91" s="132"/>
      <c r="R91" s="6"/>
    </row>
    <row r="92" spans="1:18" ht="28.5" thickBot="1" x14ac:dyDescent="0.4">
      <c r="A92" s="157" t="s">
        <v>160</v>
      </c>
      <c r="B92" s="175" t="s">
        <v>17</v>
      </c>
      <c r="C92" s="82"/>
      <c r="D92" s="133" t="s">
        <v>172</v>
      </c>
      <c r="E92" s="220"/>
      <c r="F92" s="221"/>
      <c r="G92" s="78">
        <v>36</v>
      </c>
      <c r="H92" s="78"/>
      <c r="I92" s="134"/>
      <c r="J92" s="78">
        <v>36</v>
      </c>
      <c r="K92" s="134"/>
      <c r="L92" s="78"/>
      <c r="M92" s="134"/>
      <c r="N92" s="78"/>
      <c r="O92" s="134"/>
      <c r="P92" s="131">
        <v>36</v>
      </c>
      <c r="Q92" s="135"/>
      <c r="R92" s="6"/>
    </row>
    <row r="93" spans="1:18" ht="51.75" customHeight="1" thickBot="1" x14ac:dyDescent="0.4">
      <c r="A93" s="37" t="s">
        <v>162</v>
      </c>
      <c r="B93" s="51" t="s">
        <v>161</v>
      </c>
      <c r="C93" s="116"/>
      <c r="D93" s="118">
        <v>1</v>
      </c>
      <c r="E93" s="320" t="s">
        <v>174</v>
      </c>
      <c r="F93" s="321"/>
      <c r="G93" s="117">
        <f>SUM(G94:G96)</f>
        <v>264</v>
      </c>
      <c r="H93" s="136">
        <f>SUM(H94:H96)</f>
        <v>64</v>
      </c>
      <c r="I93" s="138">
        <f>SUM(I94:I96)</f>
        <v>128</v>
      </c>
      <c r="J93" s="138">
        <f>SUM(J94:J96)</f>
        <v>140</v>
      </c>
      <c r="K93" s="179"/>
      <c r="L93" s="138"/>
      <c r="M93" s="180"/>
      <c r="N93" s="181"/>
      <c r="O93" s="179"/>
      <c r="P93" s="138"/>
      <c r="Q93" s="121">
        <f>SUM(Q94:Q96)</f>
        <v>200</v>
      </c>
      <c r="R93" s="6"/>
    </row>
    <row r="94" spans="1:18" ht="66" customHeight="1" thickBot="1" x14ac:dyDescent="0.4">
      <c r="A94" s="49" t="s">
        <v>164</v>
      </c>
      <c r="B94" s="48" t="s">
        <v>163</v>
      </c>
      <c r="C94" s="139"/>
      <c r="D94" s="140"/>
      <c r="E94" s="320">
        <v>6</v>
      </c>
      <c r="F94" s="321"/>
      <c r="G94" s="141">
        <f>SUM(H94:I94)</f>
        <v>192</v>
      </c>
      <c r="H94" s="141">
        <v>64</v>
      </c>
      <c r="I94" s="64">
        <v>128</v>
      </c>
      <c r="J94" s="64">
        <v>68</v>
      </c>
      <c r="K94" s="64"/>
      <c r="L94" s="64"/>
      <c r="M94" s="64"/>
      <c r="N94" s="64"/>
      <c r="O94" s="64"/>
      <c r="P94" s="64"/>
      <c r="Q94" s="143">
        <v>128</v>
      </c>
      <c r="R94" s="6"/>
    </row>
    <row r="95" spans="1:18" ht="28.5" thickBot="1" x14ac:dyDescent="0.4">
      <c r="A95" s="157" t="s">
        <v>165</v>
      </c>
      <c r="B95" s="47" t="s">
        <v>16</v>
      </c>
      <c r="C95" s="139"/>
      <c r="D95" s="140" t="s">
        <v>170</v>
      </c>
      <c r="E95" s="320"/>
      <c r="F95" s="321"/>
      <c r="G95" s="141">
        <v>36</v>
      </c>
      <c r="H95" s="141"/>
      <c r="I95" s="142"/>
      <c r="J95" s="113">
        <v>36</v>
      </c>
      <c r="K95" s="143"/>
      <c r="L95" s="144"/>
      <c r="M95" s="143"/>
      <c r="N95" s="144"/>
      <c r="O95" s="142"/>
      <c r="P95" s="155"/>
      <c r="Q95" s="143">
        <v>36</v>
      </c>
      <c r="R95" s="6"/>
    </row>
    <row r="96" spans="1:18" ht="28.5" thickBot="1" x14ac:dyDescent="0.4">
      <c r="A96" s="194" t="s">
        <v>166</v>
      </c>
      <c r="B96" s="175" t="s">
        <v>17</v>
      </c>
      <c r="C96" s="112"/>
      <c r="D96" s="129" t="s">
        <v>170</v>
      </c>
      <c r="E96" s="322"/>
      <c r="F96" s="323"/>
      <c r="G96" s="113">
        <v>36</v>
      </c>
      <c r="H96" s="113"/>
      <c r="I96" s="130"/>
      <c r="J96" s="78">
        <v>36</v>
      </c>
      <c r="K96" s="177"/>
      <c r="L96" s="178"/>
      <c r="M96" s="177"/>
      <c r="N96" s="178"/>
      <c r="O96" s="177"/>
      <c r="P96" s="178"/>
      <c r="Q96" s="177">
        <v>36</v>
      </c>
      <c r="R96" s="6"/>
    </row>
    <row r="97" spans="1:18" ht="27.75" thickBot="1" x14ac:dyDescent="0.45">
      <c r="A97" s="317" t="s">
        <v>21</v>
      </c>
      <c r="B97" s="318"/>
      <c r="C97" s="52">
        <v>4</v>
      </c>
      <c r="D97" s="52">
        <v>31</v>
      </c>
      <c r="E97" s="230">
        <v>17</v>
      </c>
      <c r="F97" s="224"/>
      <c r="G97" s="60">
        <f>SUM(G29+G51+G57+G60)</f>
        <v>5616</v>
      </c>
      <c r="H97" s="156">
        <f>SUM(H29+H51+H57+H60)</f>
        <v>1728</v>
      </c>
      <c r="I97" s="156">
        <f>SUM(I29+I51+I57+I60)</f>
        <v>3528</v>
      </c>
      <c r="J97" s="156">
        <f>SUM(J29+J51+J57+J61+J75)</f>
        <v>1716</v>
      </c>
      <c r="K97" s="156">
        <v>40</v>
      </c>
      <c r="L97" s="60">
        <v>612</v>
      </c>
      <c r="M97" s="156">
        <v>792</v>
      </c>
      <c r="N97" s="60">
        <f>SUM(N51+N57+N60)</f>
        <v>576</v>
      </c>
      <c r="O97" s="156">
        <f>SUM(O102:O104)</f>
        <v>828</v>
      </c>
      <c r="P97" s="60">
        <f>SUM(P102:P104)</f>
        <v>576</v>
      </c>
      <c r="Q97" s="156">
        <f>SUM(Q102:Q105)</f>
        <v>648</v>
      </c>
      <c r="R97" s="34"/>
    </row>
    <row r="98" spans="1:18" ht="63.75" customHeight="1" thickBot="1" x14ac:dyDescent="0.4">
      <c r="A98" s="37" t="s">
        <v>94</v>
      </c>
      <c r="B98" s="38" t="s">
        <v>95</v>
      </c>
      <c r="C98" s="52"/>
      <c r="D98" s="58">
        <v>6</v>
      </c>
      <c r="E98" s="210"/>
      <c r="F98" s="224"/>
      <c r="G98" s="145"/>
      <c r="H98" s="121"/>
      <c r="I98" s="121"/>
      <c r="J98" s="145"/>
      <c r="K98" s="121"/>
      <c r="L98" s="145"/>
      <c r="M98" s="121"/>
      <c r="N98" s="145"/>
      <c r="O98" s="121"/>
      <c r="P98" s="137"/>
      <c r="Q98" s="145" t="s">
        <v>96</v>
      </c>
      <c r="R98" s="6"/>
    </row>
    <row r="99" spans="1:18" ht="45.75" customHeight="1" x14ac:dyDescent="0.35">
      <c r="A99" s="39" t="s">
        <v>19</v>
      </c>
      <c r="B99" s="40" t="s">
        <v>97</v>
      </c>
      <c r="C99" s="114"/>
      <c r="D99" s="146"/>
      <c r="E99" s="330"/>
      <c r="F99" s="331"/>
      <c r="G99" s="114"/>
      <c r="H99" s="65"/>
      <c r="I99" s="65"/>
      <c r="J99" s="65"/>
      <c r="K99" s="77"/>
      <c r="L99" s="63"/>
      <c r="M99" s="77"/>
      <c r="N99" s="63"/>
      <c r="O99" s="77"/>
      <c r="P99" s="63"/>
      <c r="Q99" s="147" t="s">
        <v>98</v>
      </c>
      <c r="R99" s="6"/>
    </row>
    <row r="100" spans="1:18" ht="46.5" customHeight="1" x14ac:dyDescent="0.35">
      <c r="A100" s="41" t="s">
        <v>99</v>
      </c>
      <c r="B100" s="42" t="s">
        <v>100</v>
      </c>
      <c r="C100" s="67"/>
      <c r="D100" s="64"/>
      <c r="E100" s="231"/>
      <c r="F100" s="232"/>
      <c r="G100" s="148"/>
      <c r="H100" s="64"/>
      <c r="I100" s="64"/>
      <c r="J100" s="64"/>
      <c r="K100" s="66"/>
      <c r="L100" s="67"/>
      <c r="M100" s="66"/>
      <c r="N100" s="67"/>
      <c r="O100" s="66"/>
      <c r="P100" s="67"/>
      <c r="Q100" s="66" t="s">
        <v>96</v>
      </c>
      <c r="R100" s="6"/>
    </row>
    <row r="101" spans="1:18" ht="41.25" customHeight="1" thickBot="1" x14ac:dyDescent="0.4">
      <c r="A101" s="43" t="s">
        <v>101</v>
      </c>
      <c r="B101" s="44" t="s">
        <v>102</v>
      </c>
      <c r="C101" s="92"/>
      <c r="D101" s="149"/>
      <c r="E101" s="220"/>
      <c r="F101" s="229"/>
      <c r="G101" s="150"/>
      <c r="H101" s="149"/>
      <c r="I101" s="149"/>
      <c r="J101" s="149"/>
      <c r="K101" s="151"/>
      <c r="L101" s="92"/>
      <c r="M101" s="151"/>
      <c r="N101" s="92"/>
      <c r="O101" s="151"/>
      <c r="P101" s="92"/>
      <c r="Q101" s="151" t="s">
        <v>103</v>
      </c>
      <c r="R101" s="6"/>
    </row>
    <row r="102" spans="1:18" ht="26.25" thickBot="1" x14ac:dyDescent="0.4">
      <c r="A102" s="332" t="s">
        <v>104</v>
      </c>
      <c r="B102" s="333"/>
      <c r="C102" s="333"/>
      <c r="D102" s="333"/>
      <c r="E102" s="333"/>
      <c r="F102" s="333"/>
      <c r="G102" s="333"/>
      <c r="H102" s="334"/>
      <c r="I102" s="338" t="s">
        <v>21</v>
      </c>
      <c r="J102" s="326" t="s">
        <v>105</v>
      </c>
      <c r="K102" s="327"/>
      <c r="L102" s="16">
        <v>612</v>
      </c>
      <c r="M102" s="17">
        <v>792</v>
      </c>
      <c r="N102" s="16">
        <v>576</v>
      </c>
      <c r="O102" s="17">
        <f>SUM(O51+O57+O61+O77+O78+O83+O84)</f>
        <v>720</v>
      </c>
      <c r="P102" s="16">
        <f>SUM(P51+P61+P82+P89+P90+P94)</f>
        <v>504</v>
      </c>
      <c r="Q102" s="17">
        <f>SUM(Q51+Q61+Q94)</f>
        <v>324</v>
      </c>
      <c r="R102" s="3"/>
    </row>
    <row r="103" spans="1:18" ht="26.25" thickBot="1" x14ac:dyDescent="0.4">
      <c r="A103" s="332"/>
      <c r="B103" s="333"/>
      <c r="C103" s="333"/>
      <c r="D103" s="333"/>
      <c r="E103" s="333"/>
      <c r="F103" s="333"/>
      <c r="G103" s="333"/>
      <c r="H103" s="334"/>
      <c r="I103" s="338"/>
      <c r="J103" s="328" t="s">
        <v>106</v>
      </c>
      <c r="K103" s="329"/>
      <c r="L103" s="16">
        <v>0</v>
      </c>
      <c r="M103" s="17">
        <v>0</v>
      </c>
      <c r="N103" s="16">
        <v>0</v>
      </c>
      <c r="O103" s="17">
        <v>72</v>
      </c>
      <c r="P103" s="18">
        <v>36</v>
      </c>
      <c r="Q103" s="15">
        <v>108</v>
      </c>
      <c r="R103" s="3"/>
    </row>
    <row r="104" spans="1:18" ht="36.75" customHeight="1" thickBot="1" x14ac:dyDescent="0.4">
      <c r="A104" s="332"/>
      <c r="B104" s="333"/>
      <c r="C104" s="333"/>
      <c r="D104" s="333"/>
      <c r="E104" s="333"/>
      <c r="F104" s="333"/>
      <c r="G104" s="333"/>
      <c r="H104" s="334"/>
      <c r="I104" s="338"/>
      <c r="J104" s="328" t="s">
        <v>107</v>
      </c>
      <c r="K104" s="329"/>
      <c r="L104" s="16">
        <v>0</v>
      </c>
      <c r="M104" s="17">
        <v>0</v>
      </c>
      <c r="N104" s="16">
        <v>0</v>
      </c>
      <c r="O104" s="17">
        <v>36</v>
      </c>
      <c r="P104" s="18">
        <v>36</v>
      </c>
      <c r="Q104" s="15">
        <v>72</v>
      </c>
      <c r="R104" s="3"/>
    </row>
    <row r="105" spans="1:18" ht="26.25" thickBot="1" x14ac:dyDescent="0.4">
      <c r="A105" s="332"/>
      <c r="B105" s="333"/>
      <c r="C105" s="333"/>
      <c r="D105" s="333"/>
      <c r="E105" s="333"/>
      <c r="F105" s="333"/>
      <c r="G105" s="333"/>
      <c r="H105" s="334"/>
      <c r="I105" s="338"/>
      <c r="J105" s="328" t="s">
        <v>108</v>
      </c>
      <c r="K105" s="329"/>
      <c r="L105" s="16">
        <v>0</v>
      </c>
      <c r="M105" s="17">
        <v>0</v>
      </c>
      <c r="N105" s="16">
        <v>0</v>
      </c>
      <c r="O105" s="17">
        <v>0</v>
      </c>
      <c r="P105" s="18">
        <v>0</v>
      </c>
      <c r="Q105" s="19">
        <v>144</v>
      </c>
      <c r="R105" s="3"/>
    </row>
    <row r="106" spans="1:18" ht="26.25" thickBot="1" x14ac:dyDescent="0.4">
      <c r="A106" s="332"/>
      <c r="B106" s="333"/>
      <c r="C106" s="333"/>
      <c r="D106" s="333"/>
      <c r="E106" s="333"/>
      <c r="F106" s="333"/>
      <c r="G106" s="333"/>
      <c r="H106" s="334"/>
      <c r="I106" s="338"/>
      <c r="J106" s="328" t="s">
        <v>109</v>
      </c>
      <c r="K106" s="329"/>
      <c r="L106" s="16">
        <v>0</v>
      </c>
      <c r="M106" s="17">
        <v>3</v>
      </c>
      <c r="N106" s="16">
        <v>3</v>
      </c>
      <c r="O106" s="17">
        <v>4</v>
      </c>
      <c r="P106" s="18">
        <v>4</v>
      </c>
      <c r="Q106" s="15">
        <v>3</v>
      </c>
      <c r="R106" s="3"/>
    </row>
    <row r="107" spans="1:18" ht="26.25" thickBot="1" x14ac:dyDescent="0.4">
      <c r="A107" s="332"/>
      <c r="B107" s="333"/>
      <c r="C107" s="333"/>
      <c r="D107" s="333"/>
      <c r="E107" s="333"/>
      <c r="F107" s="333"/>
      <c r="G107" s="333"/>
      <c r="H107" s="334"/>
      <c r="I107" s="338"/>
      <c r="J107" s="328" t="s">
        <v>110</v>
      </c>
      <c r="K107" s="329"/>
      <c r="L107" s="16">
        <v>1</v>
      </c>
      <c r="M107" s="17">
        <v>8</v>
      </c>
      <c r="N107" s="16">
        <v>3</v>
      </c>
      <c r="O107" s="17">
        <v>8</v>
      </c>
      <c r="P107" s="18">
        <v>5</v>
      </c>
      <c r="Q107" s="16">
        <v>6</v>
      </c>
      <c r="R107" s="3"/>
    </row>
    <row r="108" spans="1:18" ht="26.25" thickBot="1" x14ac:dyDescent="0.4">
      <c r="A108" s="335"/>
      <c r="B108" s="336"/>
      <c r="C108" s="336"/>
      <c r="D108" s="336"/>
      <c r="E108" s="336"/>
      <c r="F108" s="336"/>
      <c r="G108" s="336"/>
      <c r="H108" s="337"/>
      <c r="I108" s="339"/>
      <c r="J108" s="324" t="s">
        <v>111</v>
      </c>
      <c r="K108" s="325"/>
      <c r="L108" s="16">
        <v>0</v>
      </c>
      <c r="M108" s="17"/>
      <c r="N108" s="16">
        <v>2</v>
      </c>
      <c r="O108" s="17"/>
      <c r="P108" s="18">
        <v>2</v>
      </c>
      <c r="Q108" s="16"/>
      <c r="R108" s="3"/>
    </row>
    <row r="109" spans="1:18" x14ac:dyDescent="0.25">
      <c r="A109" s="7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9"/>
      <c r="M109" s="9"/>
      <c r="N109" s="9"/>
      <c r="O109" s="9"/>
      <c r="P109" s="9"/>
      <c r="Q109" s="9"/>
      <c r="R109" s="8"/>
    </row>
    <row r="110" spans="1:18" x14ac:dyDescent="0.25">
      <c r="A110" s="10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2"/>
      <c r="M110" s="12"/>
      <c r="N110" s="12"/>
      <c r="O110" s="12"/>
      <c r="P110" s="12"/>
      <c r="Q110" s="12"/>
      <c r="R110" s="11"/>
    </row>
    <row r="111" spans="1:18" x14ac:dyDescent="0.25">
      <c r="A111" s="10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2"/>
      <c r="M111" s="12"/>
      <c r="N111" s="12"/>
      <c r="O111" s="12"/>
      <c r="P111" s="12"/>
      <c r="Q111" s="12"/>
      <c r="R111" s="11"/>
    </row>
    <row r="112" spans="1:18" x14ac:dyDescent="0.25">
      <c r="A112" s="10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2"/>
      <c r="M112" s="12"/>
      <c r="N112" s="12"/>
      <c r="O112" s="12"/>
      <c r="P112" s="12"/>
      <c r="Q112" s="12"/>
      <c r="R112" s="11"/>
    </row>
    <row r="113" spans="1:18" x14ac:dyDescent="0.25">
      <c r="A113" s="10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2"/>
      <c r="M113" s="12"/>
      <c r="N113" s="12"/>
      <c r="O113" s="12"/>
      <c r="P113" s="12"/>
      <c r="Q113" s="12"/>
      <c r="R113" s="11"/>
    </row>
    <row r="114" spans="1:18" x14ac:dyDescent="0.25">
      <c r="A114" s="10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2"/>
      <c r="M114" s="12"/>
      <c r="N114" s="12"/>
      <c r="O114" s="12"/>
      <c r="P114" s="12"/>
      <c r="Q114" s="12"/>
      <c r="R114" s="11"/>
    </row>
    <row r="115" spans="1:18" x14ac:dyDescent="0.25">
      <c r="A115" s="10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2"/>
      <c r="M115" s="12"/>
      <c r="N115" s="12"/>
      <c r="O115" s="12"/>
      <c r="P115" s="12"/>
      <c r="Q115" s="12"/>
      <c r="R115" s="11"/>
    </row>
    <row r="116" spans="1:18" x14ac:dyDescent="0.25">
      <c r="A116" s="10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2"/>
      <c r="M116" s="12"/>
      <c r="N116" s="12"/>
      <c r="O116" s="12"/>
      <c r="P116" s="12"/>
      <c r="Q116" s="12"/>
      <c r="R116" s="11"/>
    </row>
    <row r="117" spans="1:18" x14ac:dyDescent="0.25">
      <c r="A117" s="10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2"/>
      <c r="M117" s="12"/>
      <c r="N117" s="12"/>
      <c r="O117" s="12"/>
      <c r="P117" s="12"/>
      <c r="Q117" s="12"/>
      <c r="R117" s="11"/>
    </row>
    <row r="118" spans="1:18" x14ac:dyDescent="0.25">
      <c r="A118" s="10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2"/>
      <c r="M118" s="12"/>
      <c r="N118" s="12"/>
      <c r="O118" s="12"/>
      <c r="P118" s="12"/>
      <c r="Q118" s="12"/>
      <c r="R118" s="11"/>
    </row>
    <row r="119" spans="1:18" x14ac:dyDescent="0.25">
      <c r="A119" s="10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2"/>
      <c r="M119" s="12"/>
      <c r="N119" s="12"/>
      <c r="O119" s="12"/>
      <c r="P119" s="12"/>
      <c r="Q119" s="12"/>
      <c r="R119" s="11"/>
    </row>
    <row r="120" spans="1:18" x14ac:dyDescent="0.25">
      <c r="A120" s="10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2"/>
      <c r="M120" s="12"/>
      <c r="N120" s="12"/>
      <c r="O120" s="12"/>
      <c r="P120" s="12"/>
      <c r="Q120" s="12"/>
      <c r="R120" s="11"/>
    </row>
    <row r="121" spans="1:18" x14ac:dyDescent="0.25">
      <c r="A121" s="10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2"/>
      <c r="M121" s="12"/>
      <c r="N121" s="12"/>
      <c r="O121" s="12"/>
      <c r="P121" s="12"/>
      <c r="Q121" s="12"/>
      <c r="R121" s="11"/>
    </row>
    <row r="122" spans="1:18" x14ac:dyDescent="0.25">
      <c r="A122" s="10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2"/>
      <c r="M122" s="12"/>
      <c r="N122" s="12"/>
      <c r="O122" s="12"/>
      <c r="P122" s="12"/>
      <c r="Q122" s="12"/>
      <c r="R122" s="11"/>
    </row>
    <row r="123" spans="1:18" x14ac:dyDescent="0.25">
      <c r="A123" s="10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2"/>
      <c r="M123" s="12"/>
      <c r="N123" s="12"/>
      <c r="O123" s="12"/>
      <c r="P123" s="12"/>
      <c r="Q123" s="12"/>
      <c r="R123" s="11"/>
    </row>
    <row r="124" spans="1:18" x14ac:dyDescent="0.25">
      <c r="A124" s="10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2"/>
      <c r="M124" s="12"/>
      <c r="N124" s="12"/>
      <c r="O124" s="12"/>
      <c r="P124" s="12"/>
      <c r="Q124" s="12"/>
      <c r="R124" s="11"/>
    </row>
    <row r="125" spans="1:18" x14ac:dyDescent="0.25">
      <c r="A125" s="10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2"/>
      <c r="M125" s="12"/>
      <c r="N125" s="12"/>
      <c r="O125" s="12"/>
      <c r="P125" s="12"/>
      <c r="Q125" s="12"/>
      <c r="R125" s="11"/>
    </row>
    <row r="126" spans="1:18" x14ac:dyDescent="0.25">
      <c r="A126" s="10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2"/>
      <c r="M126" s="12"/>
      <c r="N126" s="12"/>
      <c r="O126" s="12"/>
      <c r="P126" s="12"/>
      <c r="Q126" s="12"/>
      <c r="R126" s="11"/>
    </row>
    <row r="127" spans="1:18" x14ac:dyDescent="0.25">
      <c r="A127" s="10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2"/>
      <c r="M127" s="12"/>
      <c r="N127" s="12"/>
      <c r="O127" s="12"/>
      <c r="P127" s="12"/>
      <c r="Q127" s="12"/>
      <c r="R127" s="11"/>
    </row>
    <row r="128" spans="1:18" x14ac:dyDescent="0.25">
      <c r="A128" s="10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2"/>
      <c r="M128" s="12"/>
      <c r="N128" s="12"/>
      <c r="O128" s="12"/>
      <c r="P128" s="12"/>
      <c r="Q128" s="12"/>
      <c r="R128" s="11"/>
    </row>
    <row r="129" spans="1:18" x14ac:dyDescent="0.25">
      <c r="A129" s="10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2"/>
      <c r="M129" s="12"/>
      <c r="N129" s="12"/>
      <c r="O129" s="12"/>
      <c r="P129" s="12"/>
      <c r="Q129" s="12"/>
      <c r="R129" s="11"/>
    </row>
    <row r="130" spans="1:18" x14ac:dyDescent="0.25">
      <c r="A130" s="10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2"/>
      <c r="M130" s="12"/>
      <c r="N130" s="12"/>
      <c r="O130" s="12"/>
      <c r="P130" s="12"/>
      <c r="Q130" s="12"/>
      <c r="R130" s="11"/>
    </row>
    <row r="131" spans="1:18" x14ac:dyDescent="0.25">
      <c r="A131" s="10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2"/>
      <c r="M131" s="12"/>
      <c r="N131" s="12"/>
      <c r="O131" s="12"/>
      <c r="P131" s="12"/>
      <c r="Q131" s="12"/>
      <c r="R131" s="11"/>
    </row>
    <row r="132" spans="1:18" x14ac:dyDescent="0.25">
      <c r="A132" s="10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2"/>
      <c r="M132" s="12"/>
      <c r="N132" s="12"/>
      <c r="O132" s="12"/>
      <c r="P132" s="12"/>
      <c r="Q132" s="12"/>
      <c r="R132" s="11"/>
    </row>
    <row r="133" spans="1:18" x14ac:dyDescent="0.25">
      <c r="A133" s="10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2"/>
      <c r="M133" s="12"/>
      <c r="N133" s="12"/>
      <c r="O133" s="12"/>
      <c r="P133" s="12"/>
      <c r="Q133" s="12"/>
      <c r="R133" s="11"/>
    </row>
    <row r="134" spans="1:18" x14ac:dyDescent="0.25">
      <c r="A134" s="10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2"/>
      <c r="M134" s="12"/>
      <c r="N134" s="12"/>
      <c r="O134" s="12"/>
      <c r="P134" s="12"/>
      <c r="Q134" s="12"/>
      <c r="R134" s="11"/>
    </row>
    <row r="135" spans="1:18" x14ac:dyDescent="0.25">
      <c r="A135" s="10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2"/>
      <c r="M135" s="12"/>
      <c r="N135" s="12"/>
      <c r="O135" s="12"/>
      <c r="P135" s="12"/>
      <c r="Q135" s="12"/>
      <c r="R135" s="11"/>
    </row>
    <row r="136" spans="1:18" x14ac:dyDescent="0.25">
      <c r="A136" s="10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2"/>
      <c r="M136" s="12"/>
      <c r="N136" s="12"/>
      <c r="O136" s="12"/>
      <c r="P136" s="12"/>
      <c r="Q136" s="12"/>
      <c r="R136" s="11"/>
    </row>
    <row r="137" spans="1:18" x14ac:dyDescent="0.25">
      <c r="A137" s="10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2"/>
      <c r="M137" s="12"/>
      <c r="N137" s="12"/>
      <c r="O137" s="12"/>
      <c r="P137" s="12"/>
      <c r="Q137" s="12"/>
      <c r="R137" s="11"/>
    </row>
    <row r="138" spans="1:18" x14ac:dyDescent="0.25">
      <c r="A138" s="10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2"/>
      <c r="M138" s="12"/>
      <c r="N138" s="12"/>
      <c r="O138" s="12"/>
      <c r="P138" s="12"/>
      <c r="Q138" s="12"/>
      <c r="R138" s="11"/>
    </row>
    <row r="139" spans="1:18" x14ac:dyDescent="0.25">
      <c r="A139" s="10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2"/>
      <c r="M139" s="12"/>
      <c r="N139" s="12"/>
      <c r="O139" s="12"/>
      <c r="P139" s="12"/>
      <c r="Q139" s="12"/>
      <c r="R139" s="11"/>
    </row>
    <row r="140" spans="1:18" x14ac:dyDescent="0.25">
      <c r="A140" s="10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2"/>
      <c r="M140" s="12"/>
      <c r="N140" s="12"/>
      <c r="O140" s="12"/>
      <c r="P140" s="12"/>
      <c r="Q140" s="12"/>
      <c r="R140" s="11"/>
    </row>
    <row r="141" spans="1:18" x14ac:dyDescent="0.25">
      <c r="A141" s="10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2"/>
      <c r="M141" s="12"/>
      <c r="N141" s="12"/>
      <c r="O141" s="12"/>
      <c r="P141" s="12"/>
      <c r="Q141" s="12"/>
      <c r="R141" s="11"/>
    </row>
    <row r="142" spans="1:18" x14ac:dyDescent="0.25">
      <c r="A142" s="10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2"/>
      <c r="M142" s="12"/>
      <c r="N142" s="12"/>
      <c r="O142" s="12"/>
      <c r="P142" s="12"/>
      <c r="Q142" s="12"/>
      <c r="R142" s="11"/>
    </row>
    <row r="143" spans="1:18" x14ac:dyDescent="0.25">
      <c r="A143" s="10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2"/>
      <c r="M143" s="12"/>
      <c r="N143" s="12"/>
      <c r="O143" s="12"/>
      <c r="P143" s="12"/>
      <c r="Q143" s="12"/>
      <c r="R143" s="11"/>
    </row>
    <row r="144" spans="1:18" x14ac:dyDescent="0.25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2"/>
      <c r="M144" s="12"/>
      <c r="N144" s="12"/>
      <c r="O144" s="12"/>
      <c r="P144" s="12"/>
      <c r="Q144" s="12"/>
      <c r="R144" s="11"/>
    </row>
    <row r="145" spans="1:18" x14ac:dyDescent="0.25">
      <c r="A145" s="10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2"/>
      <c r="M145" s="12"/>
      <c r="N145" s="12"/>
      <c r="O145" s="12"/>
      <c r="P145" s="12"/>
      <c r="Q145" s="12"/>
      <c r="R145" s="11"/>
    </row>
    <row r="146" spans="1:18" x14ac:dyDescent="0.25">
      <c r="A146" s="10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2"/>
      <c r="M146" s="12"/>
      <c r="N146" s="12"/>
      <c r="O146" s="12"/>
      <c r="P146" s="12"/>
      <c r="Q146" s="12"/>
      <c r="R146" s="11"/>
    </row>
    <row r="147" spans="1:18" x14ac:dyDescent="0.25">
      <c r="A147" s="10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2"/>
      <c r="M147" s="12"/>
      <c r="N147" s="12"/>
      <c r="O147" s="12"/>
      <c r="P147" s="12"/>
      <c r="Q147" s="12"/>
      <c r="R147" s="11"/>
    </row>
    <row r="148" spans="1:18" x14ac:dyDescent="0.25">
      <c r="A148" s="10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2"/>
      <c r="M148" s="12"/>
      <c r="N148" s="12"/>
      <c r="O148" s="12"/>
      <c r="P148" s="12"/>
      <c r="Q148" s="12"/>
      <c r="R148" s="11"/>
    </row>
    <row r="149" spans="1:18" x14ac:dyDescent="0.25">
      <c r="A149" s="10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2"/>
      <c r="M149" s="12"/>
      <c r="N149" s="12"/>
      <c r="O149" s="12"/>
      <c r="P149" s="12"/>
      <c r="Q149" s="12"/>
      <c r="R149" s="11"/>
    </row>
    <row r="150" spans="1:18" x14ac:dyDescent="0.25">
      <c r="A150" s="10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2"/>
      <c r="M150" s="12"/>
      <c r="N150" s="12"/>
      <c r="O150" s="12"/>
      <c r="P150" s="12"/>
      <c r="Q150" s="12"/>
      <c r="R150" s="11"/>
    </row>
    <row r="151" spans="1:18" x14ac:dyDescent="0.25">
      <c r="A151" s="10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2"/>
      <c r="M151" s="12"/>
      <c r="N151" s="12"/>
      <c r="O151" s="12"/>
      <c r="P151" s="12"/>
      <c r="Q151" s="12"/>
      <c r="R151" s="11"/>
    </row>
    <row r="152" spans="1:18" x14ac:dyDescent="0.25">
      <c r="A152" s="10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2"/>
      <c r="M152" s="12"/>
      <c r="N152" s="12"/>
      <c r="O152" s="12"/>
      <c r="P152" s="12"/>
      <c r="Q152" s="12"/>
      <c r="R152" s="11"/>
    </row>
    <row r="153" spans="1:18" x14ac:dyDescent="0.25">
      <c r="A153" s="10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2"/>
      <c r="M153" s="12"/>
      <c r="N153" s="12"/>
      <c r="O153" s="12"/>
      <c r="P153" s="12"/>
      <c r="Q153" s="12"/>
      <c r="R153" s="11"/>
    </row>
    <row r="154" spans="1:18" x14ac:dyDescent="0.25">
      <c r="A154" s="10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2"/>
      <c r="M154" s="12"/>
      <c r="N154" s="12"/>
      <c r="O154" s="12"/>
      <c r="P154" s="12"/>
      <c r="Q154" s="12"/>
      <c r="R154" s="11"/>
    </row>
    <row r="155" spans="1:18" x14ac:dyDescent="0.25">
      <c r="A155" s="10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2"/>
      <c r="M155" s="12"/>
      <c r="N155" s="12"/>
      <c r="O155" s="12"/>
      <c r="P155" s="12"/>
      <c r="Q155" s="12"/>
      <c r="R155" s="11"/>
    </row>
    <row r="156" spans="1:18" x14ac:dyDescent="0.25">
      <c r="A156" s="10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2"/>
      <c r="M156" s="12"/>
      <c r="N156" s="12"/>
      <c r="O156" s="12"/>
      <c r="P156" s="12"/>
      <c r="Q156" s="12"/>
      <c r="R156" s="11"/>
    </row>
    <row r="157" spans="1:18" x14ac:dyDescent="0.25">
      <c r="A157" s="10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2"/>
      <c r="M157" s="12"/>
      <c r="N157" s="12"/>
      <c r="O157" s="12"/>
      <c r="P157" s="12"/>
      <c r="Q157" s="12"/>
      <c r="R157" s="11"/>
    </row>
    <row r="158" spans="1:18" x14ac:dyDescent="0.25">
      <c r="A158" s="10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2"/>
      <c r="M158" s="12"/>
      <c r="N158" s="12"/>
      <c r="O158" s="12"/>
      <c r="P158" s="12"/>
      <c r="Q158" s="12"/>
      <c r="R158" s="11"/>
    </row>
    <row r="159" spans="1:18" x14ac:dyDescent="0.25">
      <c r="A159" s="10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2"/>
      <c r="M159" s="12"/>
      <c r="N159" s="12"/>
      <c r="O159" s="12"/>
      <c r="P159" s="12"/>
      <c r="Q159" s="12"/>
      <c r="R159" s="11"/>
    </row>
    <row r="160" spans="1:18" x14ac:dyDescent="0.25">
      <c r="A160" s="10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2"/>
      <c r="M160" s="12"/>
      <c r="N160" s="12"/>
      <c r="O160" s="12"/>
      <c r="P160" s="12"/>
      <c r="Q160" s="12"/>
      <c r="R160" s="11"/>
    </row>
    <row r="161" spans="1:18" x14ac:dyDescent="0.25">
      <c r="A161" s="10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2"/>
      <c r="M161" s="12"/>
      <c r="N161" s="12"/>
      <c r="O161" s="12"/>
      <c r="P161" s="12"/>
      <c r="Q161" s="12"/>
      <c r="R161" s="11"/>
    </row>
    <row r="162" spans="1:18" x14ac:dyDescent="0.25">
      <c r="A162" s="10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2"/>
      <c r="M162" s="12"/>
      <c r="N162" s="12"/>
      <c r="O162" s="12"/>
      <c r="P162" s="12"/>
      <c r="Q162" s="12"/>
      <c r="R162" s="11"/>
    </row>
    <row r="163" spans="1:18" x14ac:dyDescent="0.25">
      <c r="A163" s="10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2"/>
      <c r="M163" s="12"/>
      <c r="N163" s="12"/>
      <c r="O163" s="12"/>
      <c r="P163" s="12"/>
      <c r="Q163" s="12"/>
      <c r="R163" s="11"/>
    </row>
    <row r="164" spans="1:18" x14ac:dyDescent="0.25">
      <c r="A164" s="10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2"/>
      <c r="M164" s="12"/>
      <c r="N164" s="12"/>
      <c r="O164" s="12"/>
      <c r="P164" s="12"/>
      <c r="Q164" s="12"/>
      <c r="R164" s="11"/>
    </row>
    <row r="165" spans="1:18" x14ac:dyDescent="0.25">
      <c r="A165" s="10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2"/>
      <c r="M165" s="12"/>
      <c r="N165" s="12"/>
      <c r="O165" s="12"/>
      <c r="P165" s="12"/>
      <c r="Q165" s="12"/>
      <c r="R165" s="11"/>
    </row>
    <row r="166" spans="1:18" x14ac:dyDescent="0.25">
      <c r="A166" s="10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2"/>
      <c r="M166" s="12"/>
      <c r="N166" s="12"/>
      <c r="O166" s="12"/>
      <c r="P166" s="12"/>
      <c r="Q166" s="12"/>
      <c r="R166" s="11"/>
    </row>
    <row r="167" spans="1:18" x14ac:dyDescent="0.25">
      <c r="A167" s="10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2"/>
      <c r="M167" s="12"/>
      <c r="N167" s="12"/>
      <c r="O167" s="12"/>
      <c r="P167" s="12"/>
      <c r="Q167" s="12"/>
      <c r="R167" s="11"/>
    </row>
    <row r="168" spans="1:18" x14ac:dyDescent="0.25">
      <c r="A168" s="10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2"/>
      <c r="M168" s="12"/>
      <c r="N168" s="12"/>
      <c r="O168" s="12"/>
      <c r="P168" s="12"/>
      <c r="Q168" s="12"/>
      <c r="R168" s="11"/>
    </row>
    <row r="169" spans="1:18" x14ac:dyDescent="0.25">
      <c r="A169" s="10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2"/>
      <c r="M169" s="12"/>
      <c r="N169" s="12"/>
      <c r="O169" s="12"/>
      <c r="P169" s="12"/>
      <c r="Q169" s="12"/>
      <c r="R169" s="11"/>
    </row>
    <row r="170" spans="1:18" x14ac:dyDescent="0.25">
      <c r="A170" s="10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2"/>
      <c r="M170" s="12"/>
      <c r="N170" s="12"/>
      <c r="O170" s="12"/>
      <c r="P170" s="12"/>
      <c r="Q170" s="12"/>
      <c r="R170" s="11"/>
    </row>
    <row r="171" spans="1:18" x14ac:dyDescent="0.25">
      <c r="A171" s="10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2"/>
      <c r="M171" s="12"/>
      <c r="N171" s="12"/>
      <c r="O171" s="12"/>
      <c r="P171" s="12"/>
      <c r="Q171" s="12"/>
      <c r="R171" s="11"/>
    </row>
    <row r="172" spans="1:18" x14ac:dyDescent="0.25">
      <c r="A172" s="10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2"/>
      <c r="M172" s="12"/>
      <c r="N172" s="12"/>
      <c r="O172" s="12"/>
      <c r="P172" s="12"/>
      <c r="Q172" s="12"/>
      <c r="R172" s="11"/>
    </row>
    <row r="173" spans="1:18" x14ac:dyDescent="0.25">
      <c r="A173" s="10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2"/>
      <c r="M173" s="12"/>
      <c r="N173" s="12"/>
      <c r="O173" s="12"/>
      <c r="P173" s="12"/>
      <c r="Q173" s="12"/>
      <c r="R173" s="11"/>
    </row>
    <row r="174" spans="1:18" x14ac:dyDescent="0.25">
      <c r="A174" s="10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2"/>
      <c r="M174" s="12"/>
      <c r="N174" s="12"/>
      <c r="O174" s="12"/>
      <c r="P174" s="12"/>
      <c r="Q174" s="12"/>
      <c r="R174" s="11"/>
    </row>
    <row r="175" spans="1:18" x14ac:dyDescent="0.25">
      <c r="A175" s="10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2"/>
      <c r="M175" s="12"/>
      <c r="N175" s="12"/>
      <c r="O175" s="12"/>
      <c r="P175" s="12"/>
      <c r="Q175" s="12"/>
      <c r="R175" s="11"/>
    </row>
    <row r="176" spans="1:18" x14ac:dyDescent="0.25">
      <c r="A176" s="10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2"/>
      <c r="M176" s="12"/>
      <c r="N176" s="12"/>
      <c r="O176" s="12"/>
      <c r="P176" s="12"/>
      <c r="Q176" s="12"/>
      <c r="R176" s="11"/>
    </row>
    <row r="177" spans="1:18" x14ac:dyDescent="0.25">
      <c r="A177" s="10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2"/>
      <c r="M177" s="12"/>
      <c r="N177" s="12"/>
      <c r="O177" s="12"/>
      <c r="P177" s="12"/>
      <c r="Q177" s="12"/>
      <c r="R177" s="11"/>
    </row>
    <row r="178" spans="1:18" x14ac:dyDescent="0.25">
      <c r="A178" s="10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2"/>
      <c r="M178" s="12"/>
      <c r="N178" s="12"/>
      <c r="O178" s="12"/>
      <c r="P178" s="12"/>
      <c r="Q178" s="12"/>
      <c r="R178" s="11"/>
    </row>
    <row r="179" spans="1:18" x14ac:dyDescent="0.25">
      <c r="A179" s="10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2"/>
      <c r="M179" s="12"/>
      <c r="N179" s="12"/>
      <c r="O179" s="12"/>
      <c r="P179" s="12"/>
      <c r="Q179" s="12"/>
      <c r="R179" s="11"/>
    </row>
    <row r="180" spans="1:18" x14ac:dyDescent="0.25">
      <c r="A180" s="10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2"/>
      <c r="M180" s="12"/>
      <c r="N180" s="12"/>
      <c r="O180" s="12"/>
      <c r="P180" s="12"/>
      <c r="Q180" s="12"/>
      <c r="R180" s="11"/>
    </row>
    <row r="181" spans="1:18" x14ac:dyDescent="0.25">
      <c r="A181" s="10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2"/>
      <c r="M181" s="12"/>
      <c r="N181" s="12"/>
      <c r="O181" s="12"/>
      <c r="P181" s="12"/>
      <c r="Q181" s="12"/>
      <c r="R181" s="11"/>
    </row>
    <row r="182" spans="1:18" x14ac:dyDescent="0.25">
      <c r="A182" s="10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2"/>
      <c r="M182" s="12"/>
      <c r="N182" s="12"/>
      <c r="O182" s="12"/>
      <c r="P182" s="12"/>
      <c r="Q182" s="12"/>
      <c r="R182" s="11"/>
    </row>
    <row r="183" spans="1:18" x14ac:dyDescent="0.25">
      <c r="A183" s="10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2"/>
      <c r="M183" s="12"/>
      <c r="N183" s="12"/>
      <c r="O183" s="12"/>
      <c r="P183" s="12"/>
      <c r="Q183" s="12"/>
      <c r="R183" s="11"/>
    </row>
    <row r="184" spans="1:18" x14ac:dyDescent="0.25">
      <c r="A184" s="10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2"/>
      <c r="M184" s="12"/>
      <c r="N184" s="12"/>
      <c r="O184" s="12"/>
      <c r="P184" s="12"/>
      <c r="Q184" s="12"/>
      <c r="R184" s="11"/>
    </row>
    <row r="185" spans="1:18" x14ac:dyDescent="0.25">
      <c r="A185" s="10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2"/>
      <c r="M185" s="12"/>
      <c r="N185" s="12"/>
      <c r="O185" s="12"/>
      <c r="P185" s="12"/>
      <c r="Q185" s="12"/>
      <c r="R185" s="11"/>
    </row>
    <row r="186" spans="1:18" x14ac:dyDescent="0.25">
      <c r="A186" s="10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2"/>
      <c r="M186" s="12"/>
      <c r="N186" s="12"/>
      <c r="O186" s="12"/>
      <c r="P186" s="12"/>
      <c r="Q186" s="12"/>
      <c r="R186" s="11"/>
    </row>
    <row r="187" spans="1:18" x14ac:dyDescent="0.25">
      <c r="A187" s="10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2"/>
      <c r="M187" s="12"/>
      <c r="N187" s="12"/>
      <c r="O187" s="12"/>
      <c r="P187" s="12"/>
      <c r="Q187" s="12"/>
      <c r="R187" s="11"/>
    </row>
    <row r="188" spans="1:18" x14ac:dyDescent="0.25">
      <c r="A188" s="10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2"/>
      <c r="M188" s="12"/>
      <c r="N188" s="12"/>
      <c r="O188" s="12"/>
      <c r="P188" s="12"/>
      <c r="Q188" s="12"/>
      <c r="R188" s="11"/>
    </row>
    <row r="189" spans="1:18" x14ac:dyDescent="0.25">
      <c r="A189" s="10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2"/>
      <c r="M189" s="12"/>
      <c r="N189" s="12"/>
      <c r="O189" s="12"/>
      <c r="P189" s="12"/>
      <c r="Q189" s="12"/>
      <c r="R189" s="11"/>
    </row>
    <row r="190" spans="1:18" x14ac:dyDescent="0.25">
      <c r="A190" s="10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2"/>
      <c r="M190" s="12"/>
      <c r="N190" s="12"/>
      <c r="O190" s="12"/>
      <c r="P190" s="12"/>
      <c r="Q190" s="12"/>
      <c r="R190" s="11"/>
    </row>
    <row r="191" spans="1:18" x14ac:dyDescent="0.25">
      <c r="A191" s="10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2"/>
      <c r="M191" s="12"/>
      <c r="N191" s="12"/>
      <c r="O191" s="12"/>
      <c r="P191" s="12"/>
      <c r="Q191" s="12"/>
      <c r="R191" s="11"/>
    </row>
    <row r="192" spans="1:18" x14ac:dyDescent="0.25">
      <c r="A192" s="10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2"/>
      <c r="M192" s="12"/>
      <c r="N192" s="12"/>
      <c r="O192" s="12"/>
      <c r="P192" s="12"/>
      <c r="Q192" s="12"/>
      <c r="R192" s="11"/>
    </row>
    <row r="193" spans="1:18" x14ac:dyDescent="0.25">
      <c r="A193" s="10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2"/>
      <c r="M193" s="12"/>
      <c r="N193" s="12"/>
      <c r="O193" s="12"/>
      <c r="P193" s="12"/>
      <c r="Q193" s="12"/>
      <c r="R193" s="11"/>
    </row>
    <row r="194" spans="1:18" x14ac:dyDescent="0.25">
      <c r="A194" s="10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2"/>
      <c r="M194" s="12"/>
      <c r="N194" s="12"/>
      <c r="O194" s="12"/>
      <c r="P194" s="12"/>
      <c r="Q194" s="12"/>
      <c r="R194" s="11"/>
    </row>
    <row r="195" spans="1:18" x14ac:dyDescent="0.25">
      <c r="A195" s="10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2"/>
      <c r="M195" s="12"/>
      <c r="N195" s="12"/>
      <c r="O195" s="12"/>
      <c r="P195" s="12"/>
      <c r="Q195" s="12"/>
      <c r="R195" s="11"/>
    </row>
    <row r="196" spans="1:18" x14ac:dyDescent="0.25">
      <c r="A196" s="10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2"/>
      <c r="M196" s="12"/>
      <c r="N196" s="12"/>
      <c r="O196" s="12"/>
      <c r="P196" s="12"/>
      <c r="Q196" s="12"/>
      <c r="R196" s="11"/>
    </row>
    <row r="197" spans="1:18" x14ac:dyDescent="0.25">
      <c r="A197" s="10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2"/>
      <c r="M197" s="12"/>
      <c r="N197" s="12"/>
      <c r="O197" s="12"/>
      <c r="P197" s="12"/>
      <c r="Q197" s="12"/>
      <c r="R197" s="11"/>
    </row>
    <row r="198" spans="1:18" x14ac:dyDescent="0.25">
      <c r="A198" s="10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2"/>
      <c r="M198" s="12"/>
      <c r="N198" s="12"/>
      <c r="O198" s="12"/>
      <c r="P198" s="12"/>
      <c r="Q198" s="12"/>
      <c r="R198" s="11"/>
    </row>
    <row r="199" spans="1:18" x14ac:dyDescent="0.25">
      <c r="A199" s="10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2"/>
      <c r="M199" s="12"/>
      <c r="N199" s="12"/>
      <c r="O199" s="12"/>
      <c r="P199" s="12"/>
      <c r="Q199" s="12"/>
      <c r="R199" s="11"/>
    </row>
    <row r="200" spans="1:18" x14ac:dyDescent="0.25">
      <c r="A200" s="10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2"/>
      <c r="M200" s="12"/>
      <c r="N200" s="12"/>
      <c r="O200" s="12"/>
      <c r="P200" s="12"/>
      <c r="Q200" s="12"/>
      <c r="R200" s="11"/>
    </row>
    <row r="201" spans="1:18" x14ac:dyDescent="0.25">
      <c r="A201" s="10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2"/>
      <c r="M201" s="12"/>
      <c r="N201" s="12"/>
      <c r="O201" s="12"/>
      <c r="P201" s="12"/>
      <c r="Q201" s="12"/>
      <c r="R201" s="11"/>
    </row>
    <row r="202" spans="1:18" x14ac:dyDescent="0.25">
      <c r="A202" s="10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2"/>
      <c r="M202" s="12"/>
      <c r="N202" s="12"/>
      <c r="O202" s="12"/>
      <c r="P202" s="12"/>
      <c r="Q202" s="12"/>
      <c r="R202" s="11"/>
    </row>
    <row r="203" spans="1:18" x14ac:dyDescent="0.25">
      <c r="A203" s="10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2"/>
      <c r="M203" s="12"/>
      <c r="N203" s="12"/>
      <c r="O203" s="12"/>
      <c r="P203" s="12"/>
      <c r="Q203" s="12"/>
      <c r="R203" s="11"/>
    </row>
    <row r="204" spans="1:18" x14ac:dyDescent="0.25">
      <c r="A204" s="10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2"/>
      <c r="M204" s="12"/>
      <c r="N204" s="12"/>
      <c r="O204" s="12"/>
      <c r="P204" s="12"/>
      <c r="Q204" s="12"/>
      <c r="R204" s="11"/>
    </row>
    <row r="205" spans="1:18" x14ac:dyDescent="0.25">
      <c r="A205" s="10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2"/>
      <c r="M205" s="12"/>
      <c r="N205" s="12"/>
      <c r="O205" s="12"/>
      <c r="P205" s="12"/>
      <c r="Q205" s="12"/>
      <c r="R205" s="11"/>
    </row>
    <row r="206" spans="1:18" x14ac:dyDescent="0.25">
      <c r="A206" s="10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2"/>
      <c r="M206" s="12"/>
      <c r="N206" s="12"/>
      <c r="O206" s="12"/>
      <c r="P206" s="12"/>
      <c r="Q206" s="12"/>
      <c r="R206" s="11"/>
    </row>
    <row r="207" spans="1:18" x14ac:dyDescent="0.25">
      <c r="A207" s="10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2"/>
      <c r="M207" s="12"/>
      <c r="N207" s="12"/>
      <c r="O207" s="12"/>
      <c r="P207" s="12"/>
      <c r="Q207" s="12"/>
      <c r="R207" s="11"/>
    </row>
    <row r="208" spans="1:18" x14ac:dyDescent="0.25">
      <c r="A208" s="10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2"/>
      <c r="M208" s="12"/>
      <c r="N208" s="12"/>
      <c r="O208" s="12"/>
      <c r="P208" s="12"/>
      <c r="Q208" s="12"/>
      <c r="R208" s="11"/>
    </row>
    <row r="209" spans="1:18" x14ac:dyDescent="0.25">
      <c r="A209" s="10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2"/>
      <c r="M209" s="12"/>
      <c r="N209" s="12"/>
      <c r="O209" s="12"/>
      <c r="P209" s="12"/>
      <c r="Q209" s="12"/>
      <c r="R209" s="11"/>
    </row>
    <row r="210" spans="1:18" x14ac:dyDescent="0.25">
      <c r="A210" s="10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2"/>
      <c r="M210" s="12"/>
      <c r="N210" s="12"/>
      <c r="O210" s="12"/>
      <c r="P210" s="12"/>
      <c r="Q210" s="12"/>
      <c r="R210" s="11"/>
    </row>
    <row r="211" spans="1:18" x14ac:dyDescent="0.25">
      <c r="A211" s="10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2"/>
      <c r="M211" s="12"/>
      <c r="N211" s="12"/>
      <c r="O211" s="12"/>
      <c r="P211" s="12"/>
      <c r="Q211" s="12"/>
      <c r="R211" s="11"/>
    </row>
    <row r="212" spans="1:18" x14ac:dyDescent="0.25">
      <c r="A212" s="10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2"/>
      <c r="M212" s="12"/>
      <c r="N212" s="12"/>
      <c r="O212" s="12"/>
      <c r="P212" s="12"/>
      <c r="Q212" s="12"/>
      <c r="R212" s="11"/>
    </row>
    <row r="213" spans="1:18" x14ac:dyDescent="0.25">
      <c r="A213" s="10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2"/>
      <c r="M213" s="12"/>
      <c r="N213" s="12"/>
      <c r="O213" s="12"/>
      <c r="P213" s="12"/>
      <c r="Q213" s="12"/>
      <c r="R213" s="11"/>
    </row>
    <row r="214" spans="1:18" x14ac:dyDescent="0.25">
      <c r="A214" s="10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2"/>
      <c r="M214" s="12"/>
      <c r="N214" s="12"/>
      <c r="O214" s="12"/>
      <c r="P214" s="12"/>
      <c r="Q214" s="12"/>
      <c r="R214" s="11"/>
    </row>
    <row r="215" spans="1:18" x14ac:dyDescent="0.25">
      <c r="A215" s="10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2"/>
      <c r="M215" s="12"/>
      <c r="N215" s="12"/>
      <c r="O215" s="12"/>
      <c r="P215" s="12"/>
      <c r="Q215" s="12"/>
      <c r="R215" s="11"/>
    </row>
    <row r="216" spans="1:18" x14ac:dyDescent="0.25">
      <c r="A216" s="10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2"/>
      <c r="M216" s="12"/>
      <c r="N216" s="12"/>
      <c r="O216" s="12"/>
      <c r="P216" s="12"/>
      <c r="Q216" s="12"/>
      <c r="R216" s="11"/>
    </row>
    <row r="217" spans="1:18" x14ac:dyDescent="0.25">
      <c r="A217" s="10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2"/>
      <c r="M217" s="12"/>
      <c r="N217" s="12"/>
      <c r="O217" s="12"/>
      <c r="P217" s="12"/>
      <c r="Q217" s="12"/>
      <c r="R217" s="11"/>
    </row>
    <row r="218" spans="1:18" x14ac:dyDescent="0.25">
      <c r="A218" s="10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2"/>
      <c r="M218" s="12"/>
      <c r="N218" s="12"/>
      <c r="O218" s="12"/>
      <c r="P218" s="12"/>
      <c r="Q218" s="12"/>
      <c r="R218" s="11"/>
    </row>
    <row r="219" spans="1:18" x14ac:dyDescent="0.25">
      <c r="A219" s="10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2"/>
      <c r="M219" s="12"/>
      <c r="N219" s="12"/>
      <c r="O219" s="12"/>
      <c r="P219" s="12"/>
      <c r="Q219" s="12"/>
      <c r="R219" s="11"/>
    </row>
    <row r="220" spans="1:18" x14ac:dyDescent="0.25">
      <c r="A220" s="10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2"/>
      <c r="M220" s="12"/>
      <c r="N220" s="12"/>
      <c r="O220" s="12"/>
      <c r="P220" s="12"/>
      <c r="Q220" s="12"/>
      <c r="R220" s="11"/>
    </row>
    <row r="221" spans="1:18" x14ac:dyDescent="0.25">
      <c r="A221" s="10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2"/>
      <c r="M221" s="12"/>
      <c r="N221" s="12"/>
      <c r="O221" s="12"/>
      <c r="P221" s="12"/>
      <c r="Q221" s="12"/>
      <c r="R221" s="11"/>
    </row>
    <row r="222" spans="1:18" x14ac:dyDescent="0.25">
      <c r="A222" s="10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2"/>
      <c r="M222" s="12"/>
      <c r="N222" s="12"/>
      <c r="O222" s="12"/>
      <c r="P222" s="12"/>
      <c r="Q222" s="12"/>
      <c r="R222" s="11"/>
    </row>
    <row r="223" spans="1:18" x14ac:dyDescent="0.25">
      <c r="A223" s="10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2"/>
      <c r="M223" s="12"/>
      <c r="N223" s="12"/>
      <c r="O223" s="12"/>
      <c r="P223" s="12"/>
      <c r="Q223" s="12"/>
      <c r="R223" s="11"/>
    </row>
    <row r="224" spans="1:18" x14ac:dyDescent="0.25">
      <c r="A224" s="10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2"/>
      <c r="M224" s="12"/>
      <c r="N224" s="12"/>
      <c r="O224" s="12"/>
      <c r="P224" s="12"/>
      <c r="Q224" s="12"/>
      <c r="R224" s="11"/>
    </row>
    <row r="225" spans="1:18" x14ac:dyDescent="0.25">
      <c r="A225" s="10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2"/>
      <c r="M225" s="12"/>
      <c r="N225" s="12"/>
      <c r="O225" s="12"/>
      <c r="P225" s="12"/>
      <c r="Q225" s="12"/>
      <c r="R225" s="11"/>
    </row>
    <row r="226" spans="1:18" x14ac:dyDescent="0.25">
      <c r="A226" s="10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2"/>
      <c r="M226" s="12"/>
      <c r="N226" s="12"/>
      <c r="O226" s="12"/>
      <c r="P226" s="12"/>
      <c r="Q226" s="12"/>
      <c r="R226" s="11"/>
    </row>
    <row r="227" spans="1:18" x14ac:dyDescent="0.25">
      <c r="A227" s="10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2"/>
      <c r="M227" s="12"/>
      <c r="N227" s="12"/>
      <c r="O227" s="12"/>
      <c r="P227" s="12"/>
      <c r="Q227" s="12"/>
      <c r="R227" s="11"/>
    </row>
    <row r="228" spans="1:18" x14ac:dyDescent="0.25">
      <c r="A228" s="10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2"/>
      <c r="M228" s="12"/>
      <c r="N228" s="12"/>
      <c r="O228" s="12"/>
      <c r="P228" s="12"/>
      <c r="Q228" s="12"/>
      <c r="R228" s="11"/>
    </row>
    <row r="229" spans="1:18" x14ac:dyDescent="0.25">
      <c r="A229" s="10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2"/>
      <c r="M229" s="12"/>
      <c r="N229" s="12"/>
      <c r="O229" s="12"/>
      <c r="P229" s="12"/>
      <c r="Q229" s="12"/>
      <c r="R229" s="11"/>
    </row>
    <row r="230" spans="1:18" x14ac:dyDescent="0.25">
      <c r="A230" s="10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2"/>
      <c r="M230" s="12"/>
      <c r="N230" s="12"/>
      <c r="O230" s="12"/>
      <c r="P230" s="12"/>
      <c r="Q230" s="12"/>
      <c r="R230" s="11"/>
    </row>
    <row r="231" spans="1:18" x14ac:dyDescent="0.25">
      <c r="A231" s="10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2"/>
      <c r="M231" s="12"/>
      <c r="N231" s="12"/>
      <c r="O231" s="12"/>
      <c r="P231" s="12"/>
      <c r="Q231" s="12"/>
      <c r="R231" s="11"/>
    </row>
    <row r="232" spans="1:18" x14ac:dyDescent="0.25">
      <c r="A232" s="10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2"/>
      <c r="M232" s="12"/>
      <c r="N232" s="12"/>
      <c r="O232" s="12"/>
      <c r="P232" s="12"/>
      <c r="Q232" s="12"/>
      <c r="R232" s="11"/>
    </row>
    <row r="233" spans="1:18" x14ac:dyDescent="0.25">
      <c r="A233" s="10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2"/>
      <c r="M233" s="12"/>
      <c r="N233" s="12"/>
      <c r="O233" s="12"/>
      <c r="P233" s="12"/>
      <c r="Q233" s="12"/>
      <c r="R233" s="11"/>
    </row>
    <row r="234" spans="1:18" x14ac:dyDescent="0.25">
      <c r="A234" s="10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2"/>
      <c r="M234" s="12"/>
      <c r="N234" s="12"/>
      <c r="O234" s="12"/>
      <c r="P234" s="12"/>
      <c r="Q234" s="12"/>
      <c r="R234" s="11"/>
    </row>
    <row r="235" spans="1:18" x14ac:dyDescent="0.25">
      <c r="A235" s="10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2"/>
      <c r="M235" s="12"/>
      <c r="N235" s="12"/>
      <c r="O235" s="12"/>
      <c r="P235" s="12"/>
      <c r="Q235" s="12"/>
      <c r="R235" s="11"/>
    </row>
    <row r="236" spans="1:18" x14ac:dyDescent="0.25">
      <c r="A236" s="10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2"/>
      <c r="M236" s="12"/>
      <c r="N236" s="12"/>
      <c r="O236" s="12"/>
      <c r="P236" s="12"/>
      <c r="Q236" s="12"/>
      <c r="R236" s="11"/>
    </row>
    <row r="237" spans="1:18" x14ac:dyDescent="0.25">
      <c r="A237" s="10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2"/>
      <c r="M237" s="12"/>
      <c r="N237" s="12"/>
      <c r="O237" s="12"/>
      <c r="P237" s="12"/>
      <c r="Q237" s="12"/>
      <c r="R237" s="11"/>
    </row>
    <row r="238" spans="1:18" x14ac:dyDescent="0.25">
      <c r="A238" s="10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2"/>
      <c r="M238" s="12"/>
      <c r="N238" s="12"/>
      <c r="O238" s="12"/>
      <c r="P238" s="12"/>
      <c r="Q238" s="12"/>
      <c r="R238" s="11"/>
    </row>
    <row r="239" spans="1:18" x14ac:dyDescent="0.25">
      <c r="A239" s="10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2"/>
      <c r="M239" s="12"/>
      <c r="N239" s="12"/>
      <c r="O239" s="12"/>
      <c r="P239" s="12"/>
      <c r="Q239" s="12"/>
      <c r="R239" s="11"/>
    </row>
    <row r="240" spans="1:18" x14ac:dyDescent="0.25">
      <c r="A240" s="10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2"/>
      <c r="M240" s="12"/>
      <c r="N240" s="12"/>
      <c r="O240" s="12"/>
      <c r="P240" s="12"/>
      <c r="Q240" s="12"/>
      <c r="R240" s="11"/>
    </row>
    <row r="241" spans="1:18" x14ac:dyDescent="0.25">
      <c r="A241" s="10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2"/>
      <c r="M241" s="12"/>
      <c r="N241" s="12"/>
      <c r="O241" s="12"/>
      <c r="P241" s="12"/>
      <c r="Q241" s="12"/>
      <c r="R241" s="11"/>
    </row>
    <row r="242" spans="1:18" x14ac:dyDescent="0.25">
      <c r="A242" s="10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2"/>
      <c r="M242" s="12"/>
      <c r="N242" s="12"/>
      <c r="O242" s="12"/>
      <c r="P242" s="12"/>
      <c r="Q242" s="12"/>
      <c r="R242" s="11"/>
    </row>
    <row r="243" spans="1:18" x14ac:dyDescent="0.25">
      <c r="A243" s="10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2"/>
      <c r="M243" s="12"/>
      <c r="N243" s="12"/>
      <c r="O243" s="12"/>
      <c r="P243" s="12"/>
      <c r="Q243" s="12"/>
      <c r="R243" s="11"/>
    </row>
    <row r="244" spans="1:18" x14ac:dyDescent="0.25">
      <c r="A244" s="10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2"/>
      <c r="M244" s="12"/>
      <c r="N244" s="12"/>
      <c r="O244" s="12"/>
      <c r="P244" s="12"/>
      <c r="Q244" s="12"/>
      <c r="R244" s="11"/>
    </row>
    <row r="245" spans="1:18" x14ac:dyDescent="0.25">
      <c r="A245" s="10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2"/>
      <c r="M245" s="12"/>
      <c r="N245" s="12"/>
      <c r="O245" s="12"/>
      <c r="P245" s="12"/>
      <c r="Q245" s="12"/>
      <c r="R245" s="11"/>
    </row>
    <row r="246" spans="1:18" x14ac:dyDescent="0.25">
      <c r="A246" s="10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2"/>
      <c r="M246" s="12"/>
      <c r="N246" s="12"/>
      <c r="O246" s="12"/>
      <c r="P246" s="12"/>
      <c r="Q246" s="12"/>
      <c r="R246" s="11"/>
    </row>
    <row r="247" spans="1:18" x14ac:dyDescent="0.25">
      <c r="A247" s="10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2"/>
      <c r="M247" s="12"/>
      <c r="N247" s="12"/>
      <c r="O247" s="12"/>
      <c r="P247" s="12"/>
      <c r="Q247" s="12"/>
      <c r="R247" s="11"/>
    </row>
    <row r="248" spans="1:18" x14ac:dyDescent="0.25">
      <c r="A248" s="10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2"/>
      <c r="M248" s="12"/>
      <c r="N248" s="12"/>
      <c r="O248" s="12"/>
      <c r="P248" s="12"/>
      <c r="Q248" s="12"/>
      <c r="R248" s="11"/>
    </row>
    <row r="249" spans="1:18" x14ac:dyDescent="0.25">
      <c r="A249" s="10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2"/>
      <c r="M249" s="12"/>
      <c r="N249" s="12"/>
      <c r="O249" s="12"/>
      <c r="P249" s="12"/>
      <c r="Q249" s="12"/>
      <c r="R249" s="11"/>
    </row>
    <row r="250" spans="1:18" x14ac:dyDescent="0.25">
      <c r="A250" s="10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2"/>
      <c r="M250" s="12"/>
      <c r="N250" s="12"/>
      <c r="O250" s="12"/>
      <c r="P250" s="12"/>
      <c r="Q250" s="12"/>
      <c r="R250" s="11"/>
    </row>
    <row r="251" spans="1:18" x14ac:dyDescent="0.25">
      <c r="A251" s="10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2"/>
      <c r="M251" s="12"/>
      <c r="N251" s="12"/>
      <c r="O251" s="12"/>
      <c r="P251" s="12"/>
      <c r="Q251" s="12"/>
      <c r="R251" s="11"/>
    </row>
    <row r="252" spans="1:18" x14ac:dyDescent="0.25">
      <c r="A252" s="10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2"/>
      <c r="M252" s="12"/>
      <c r="N252" s="12"/>
      <c r="O252" s="12"/>
      <c r="P252" s="12"/>
      <c r="Q252" s="12"/>
      <c r="R252" s="11"/>
    </row>
    <row r="253" spans="1:18" x14ac:dyDescent="0.25">
      <c r="A253" s="10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2"/>
      <c r="M253" s="12"/>
      <c r="N253" s="12"/>
      <c r="O253" s="12"/>
      <c r="P253" s="12"/>
      <c r="Q253" s="12"/>
      <c r="R253" s="11"/>
    </row>
    <row r="254" spans="1:18" x14ac:dyDescent="0.25">
      <c r="A254" s="10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2"/>
      <c r="M254" s="12"/>
      <c r="N254" s="12"/>
      <c r="O254" s="12"/>
      <c r="P254" s="12"/>
      <c r="Q254" s="12"/>
      <c r="R254" s="11"/>
    </row>
    <row r="255" spans="1:18" x14ac:dyDescent="0.25">
      <c r="A255" s="10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2"/>
      <c r="M255" s="12"/>
      <c r="N255" s="12"/>
      <c r="O255" s="12"/>
      <c r="P255" s="12"/>
      <c r="Q255" s="12"/>
      <c r="R255" s="11"/>
    </row>
    <row r="256" spans="1:18" x14ac:dyDescent="0.25">
      <c r="A256" s="10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2"/>
      <c r="M256" s="12"/>
      <c r="N256" s="12"/>
      <c r="O256" s="12"/>
      <c r="P256" s="12"/>
      <c r="Q256" s="12"/>
      <c r="R256" s="11"/>
    </row>
    <row r="257" spans="1:18" x14ac:dyDescent="0.25">
      <c r="A257" s="10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2"/>
      <c r="M257" s="12"/>
      <c r="N257" s="12"/>
      <c r="O257" s="12"/>
      <c r="P257" s="12"/>
      <c r="Q257" s="12"/>
      <c r="R257" s="11"/>
    </row>
    <row r="258" spans="1:18" x14ac:dyDescent="0.25">
      <c r="A258" s="10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2"/>
      <c r="M258" s="12"/>
      <c r="N258" s="12"/>
      <c r="O258" s="12"/>
      <c r="P258" s="12"/>
      <c r="Q258" s="12"/>
      <c r="R258" s="11"/>
    </row>
    <row r="259" spans="1:18" x14ac:dyDescent="0.25">
      <c r="A259" s="10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2"/>
      <c r="M259" s="12"/>
      <c r="N259" s="12"/>
      <c r="O259" s="12"/>
      <c r="P259" s="12"/>
      <c r="Q259" s="12"/>
      <c r="R259" s="11"/>
    </row>
    <row r="260" spans="1:18" x14ac:dyDescent="0.25">
      <c r="A260" s="10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2"/>
      <c r="M260" s="12"/>
      <c r="N260" s="12"/>
      <c r="O260" s="12"/>
      <c r="P260" s="12"/>
      <c r="Q260" s="12"/>
      <c r="R260" s="11"/>
    </row>
    <row r="261" spans="1:18" x14ac:dyDescent="0.25">
      <c r="A261" s="10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2"/>
      <c r="M261" s="12"/>
      <c r="N261" s="12"/>
      <c r="O261" s="12"/>
      <c r="P261" s="12"/>
      <c r="Q261" s="12"/>
      <c r="R261" s="11"/>
    </row>
    <row r="262" spans="1:18" x14ac:dyDescent="0.25">
      <c r="A262" s="10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2"/>
      <c r="M262" s="12"/>
      <c r="N262" s="12"/>
      <c r="O262" s="12"/>
      <c r="P262" s="12"/>
      <c r="Q262" s="12"/>
      <c r="R262" s="11"/>
    </row>
    <row r="263" spans="1:18" x14ac:dyDescent="0.25">
      <c r="A263" s="10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2"/>
      <c r="M263" s="12"/>
      <c r="N263" s="12"/>
      <c r="O263" s="12"/>
      <c r="P263" s="12"/>
      <c r="Q263" s="12"/>
      <c r="R263" s="11"/>
    </row>
    <row r="264" spans="1:18" x14ac:dyDescent="0.25">
      <c r="A264" s="10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2"/>
      <c r="M264" s="12"/>
      <c r="N264" s="12"/>
      <c r="O264" s="12"/>
      <c r="P264" s="12"/>
      <c r="Q264" s="12"/>
      <c r="R264" s="11"/>
    </row>
    <row r="265" spans="1:18" x14ac:dyDescent="0.25">
      <c r="A265" s="10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2"/>
      <c r="M265" s="12"/>
      <c r="N265" s="12"/>
      <c r="O265" s="12"/>
      <c r="P265" s="12"/>
      <c r="Q265" s="12"/>
      <c r="R265" s="11"/>
    </row>
    <row r="266" spans="1:18" x14ac:dyDescent="0.25">
      <c r="A266" s="10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2"/>
      <c r="M266" s="12"/>
      <c r="N266" s="12"/>
      <c r="O266" s="12"/>
      <c r="P266" s="12"/>
      <c r="Q266" s="12"/>
      <c r="R266" s="11"/>
    </row>
    <row r="267" spans="1:18" x14ac:dyDescent="0.25">
      <c r="A267" s="10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2"/>
      <c r="M267" s="12"/>
      <c r="N267" s="12"/>
      <c r="O267" s="12"/>
      <c r="P267" s="12"/>
      <c r="Q267" s="12"/>
      <c r="R267" s="11"/>
    </row>
    <row r="268" spans="1:18" x14ac:dyDescent="0.25">
      <c r="A268" s="10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2"/>
      <c r="M268" s="12"/>
      <c r="N268" s="12"/>
      <c r="O268" s="12"/>
      <c r="P268" s="12"/>
      <c r="Q268" s="12"/>
      <c r="R268" s="11"/>
    </row>
    <row r="269" spans="1:18" x14ac:dyDescent="0.25">
      <c r="A269" s="10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2"/>
      <c r="M269" s="12"/>
      <c r="N269" s="12"/>
      <c r="O269" s="12"/>
      <c r="P269" s="12"/>
      <c r="Q269" s="12"/>
      <c r="R269" s="11"/>
    </row>
    <row r="270" spans="1:18" x14ac:dyDescent="0.25">
      <c r="A270" s="10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2"/>
      <c r="M270" s="12"/>
      <c r="N270" s="12"/>
      <c r="O270" s="12"/>
      <c r="P270" s="12"/>
      <c r="Q270" s="12"/>
      <c r="R270" s="11"/>
    </row>
    <row r="271" spans="1:18" x14ac:dyDescent="0.25">
      <c r="A271" s="10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2"/>
      <c r="M271" s="12"/>
      <c r="N271" s="12"/>
      <c r="O271" s="12"/>
      <c r="P271" s="12"/>
      <c r="Q271" s="12"/>
      <c r="R271" s="11"/>
    </row>
    <row r="272" spans="1:18" x14ac:dyDescent="0.25">
      <c r="A272" s="10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2"/>
      <c r="M272" s="12"/>
      <c r="N272" s="12"/>
      <c r="O272" s="12"/>
      <c r="P272" s="12"/>
      <c r="Q272" s="12"/>
      <c r="R272" s="11"/>
    </row>
    <row r="273" spans="1:18" x14ac:dyDescent="0.25">
      <c r="A273" s="10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2"/>
      <c r="M273" s="12"/>
      <c r="N273" s="12"/>
      <c r="O273" s="12"/>
      <c r="P273" s="12"/>
      <c r="Q273" s="12"/>
      <c r="R273" s="11"/>
    </row>
    <row r="274" spans="1:18" x14ac:dyDescent="0.25">
      <c r="A274" s="10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2"/>
      <c r="M274" s="12"/>
      <c r="N274" s="12"/>
      <c r="O274" s="12"/>
      <c r="P274" s="12"/>
      <c r="Q274" s="12"/>
      <c r="R274" s="11"/>
    </row>
    <row r="275" spans="1:18" x14ac:dyDescent="0.25">
      <c r="A275" s="10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2"/>
      <c r="M275" s="12"/>
      <c r="N275" s="12"/>
      <c r="O275" s="12"/>
      <c r="P275" s="12"/>
      <c r="Q275" s="12"/>
      <c r="R275" s="11"/>
    </row>
    <row r="276" spans="1:18" x14ac:dyDescent="0.25">
      <c r="A276" s="10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2"/>
      <c r="M276" s="12"/>
      <c r="N276" s="12"/>
      <c r="O276" s="12"/>
      <c r="P276" s="12"/>
      <c r="Q276" s="12"/>
      <c r="R276" s="11"/>
    </row>
    <row r="277" spans="1:18" x14ac:dyDescent="0.25">
      <c r="A277" s="10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2"/>
      <c r="M277" s="12"/>
      <c r="N277" s="12"/>
      <c r="O277" s="12"/>
      <c r="P277" s="12"/>
      <c r="Q277" s="12"/>
      <c r="R277" s="11"/>
    </row>
    <row r="278" spans="1:18" x14ac:dyDescent="0.25">
      <c r="A278" s="10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2"/>
      <c r="M278" s="12"/>
      <c r="N278" s="12"/>
      <c r="O278" s="12"/>
      <c r="P278" s="12"/>
      <c r="Q278" s="12"/>
      <c r="R278" s="11"/>
    </row>
    <row r="279" spans="1:18" x14ac:dyDescent="0.25">
      <c r="A279" s="10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2"/>
      <c r="M279" s="12"/>
      <c r="N279" s="12"/>
      <c r="O279" s="12"/>
      <c r="P279" s="12"/>
      <c r="Q279" s="12"/>
      <c r="R279" s="11"/>
    </row>
    <row r="280" spans="1:18" x14ac:dyDescent="0.25">
      <c r="A280" s="10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2"/>
      <c r="M280" s="12"/>
      <c r="N280" s="12"/>
      <c r="O280" s="12"/>
      <c r="P280" s="12"/>
      <c r="Q280" s="12"/>
      <c r="R280" s="11"/>
    </row>
    <row r="281" spans="1:18" x14ac:dyDescent="0.25">
      <c r="A281" s="10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2"/>
      <c r="M281" s="12"/>
      <c r="N281" s="12"/>
      <c r="O281" s="12"/>
      <c r="P281" s="12"/>
      <c r="Q281" s="12"/>
      <c r="R281" s="11"/>
    </row>
    <row r="282" spans="1:18" x14ac:dyDescent="0.25">
      <c r="A282" s="10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2"/>
      <c r="M282" s="12"/>
      <c r="N282" s="12"/>
      <c r="O282" s="12"/>
      <c r="P282" s="12"/>
      <c r="Q282" s="12"/>
      <c r="R282" s="11"/>
    </row>
    <row r="283" spans="1:18" x14ac:dyDescent="0.25">
      <c r="A283" s="10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2"/>
      <c r="M283" s="12"/>
      <c r="N283" s="12"/>
      <c r="O283" s="12"/>
      <c r="P283" s="12"/>
      <c r="Q283" s="12"/>
      <c r="R283" s="11"/>
    </row>
    <row r="284" spans="1:18" x14ac:dyDescent="0.25">
      <c r="A284" s="10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2"/>
      <c r="M284" s="12"/>
      <c r="N284" s="12"/>
      <c r="O284" s="12"/>
      <c r="P284" s="12"/>
      <c r="Q284" s="12"/>
      <c r="R284" s="11"/>
    </row>
    <row r="285" spans="1:18" x14ac:dyDescent="0.25">
      <c r="A285" s="10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2"/>
      <c r="M285" s="12"/>
      <c r="N285" s="12"/>
      <c r="O285" s="12"/>
      <c r="P285" s="12"/>
      <c r="Q285" s="12"/>
      <c r="R285" s="11"/>
    </row>
    <row r="286" spans="1:18" x14ac:dyDescent="0.25">
      <c r="A286" s="10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2"/>
      <c r="M286" s="12"/>
      <c r="N286" s="12"/>
      <c r="O286" s="12"/>
      <c r="P286" s="12"/>
      <c r="Q286" s="12"/>
      <c r="R286" s="11"/>
    </row>
    <row r="287" spans="1:18" x14ac:dyDescent="0.25">
      <c r="A287" s="10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2"/>
      <c r="M287" s="12"/>
      <c r="N287" s="12"/>
      <c r="O287" s="12"/>
      <c r="P287" s="12"/>
      <c r="Q287" s="12"/>
      <c r="R287" s="11"/>
    </row>
    <row r="288" spans="1:18" x14ac:dyDescent="0.25">
      <c r="A288" s="10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2"/>
      <c r="M288" s="12"/>
      <c r="N288" s="12"/>
      <c r="O288" s="12"/>
      <c r="P288" s="12"/>
      <c r="Q288" s="12"/>
      <c r="R288" s="11"/>
    </row>
    <row r="289" spans="1:18" x14ac:dyDescent="0.25">
      <c r="A289" s="10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2"/>
      <c r="M289" s="12"/>
      <c r="N289" s="12"/>
      <c r="O289" s="12"/>
      <c r="P289" s="12"/>
      <c r="Q289" s="12"/>
      <c r="R289" s="11"/>
    </row>
    <row r="290" spans="1:18" x14ac:dyDescent="0.25">
      <c r="A290" s="10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2"/>
      <c r="M290" s="12"/>
      <c r="N290" s="12"/>
      <c r="O290" s="12"/>
      <c r="P290" s="12"/>
      <c r="Q290" s="12"/>
      <c r="R290" s="11"/>
    </row>
    <row r="291" spans="1:18" x14ac:dyDescent="0.25">
      <c r="A291" s="10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2"/>
      <c r="M291" s="12"/>
      <c r="N291" s="12"/>
      <c r="O291" s="12"/>
      <c r="P291" s="12"/>
      <c r="Q291" s="12"/>
      <c r="R291" s="11"/>
    </row>
    <row r="292" spans="1:18" x14ac:dyDescent="0.25">
      <c r="A292" s="10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2"/>
      <c r="M292" s="12"/>
      <c r="N292" s="12"/>
      <c r="O292" s="12"/>
      <c r="P292" s="12"/>
      <c r="Q292" s="12"/>
      <c r="R292" s="11"/>
    </row>
    <row r="293" spans="1:18" x14ac:dyDescent="0.25">
      <c r="A293" s="10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2"/>
      <c r="M293" s="12"/>
      <c r="N293" s="12"/>
      <c r="O293" s="12"/>
      <c r="P293" s="12"/>
      <c r="Q293" s="12"/>
      <c r="R293" s="11"/>
    </row>
    <row r="294" spans="1:18" x14ac:dyDescent="0.25">
      <c r="A294" s="10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2"/>
      <c r="M294" s="12"/>
      <c r="N294" s="12"/>
      <c r="O294" s="12"/>
      <c r="P294" s="12"/>
      <c r="Q294" s="12"/>
      <c r="R294" s="11"/>
    </row>
    <row r="295" spans="1:18" x14ac:dyDescent="0.25">
      <c r="A295" s="10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2"/>
      <c r="M295" s="12"/>
      <c r="N295" s="12"/>
      <c r="O295" s="12"/>
      <c r="P295" s="12"/>
      <c r="Q295" s="12"/>
      <c r="R295" s="11"/>
    </row>
    <row r="296" spans="1:18" x14ac:dyDescent="0.25">
      <c r="A296" s="10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2"/>
      <c r="M296" s="12"/>
      <c r="N296" s="12"/>
      <c r="O296" s="12"/>
      <c r="P296" s="12"/>
      <c r="Q296" s="12"/>
      <c r="R296" s="11"/>
    </row>
    <row r="297" spans="1:18" x14ac:dyDescent="0.25">
      <c r="A297" s="10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2"/>
      <c r="M297" s="12"/>
      <c r="N297" s="12"/>
      <c r="O297" s="12"/>
      <c r="P297" s="12"/>
      <c r="Q297" s="12"/>
      <c r="R297" s="11"/>
    </row>
    <row r="298" spans="1:18" x14ac:dyDescent="0.25">
      <c r="A298" s="10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2"/>
      <c r="M298" s="12"/>
      <c r="N298" s="12"/>
      <c r="O298" s="12"/>
      <c r="P298" s="12"/>
      <c r="Q298" s="12"/>
      <c r="R298" s="11"/>
    </row>
    <row r="299" spans="1:18" x14ac:dyDescent="0.25">
      <c r="A299" s="10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2"/>
      <c r="M299" s="12"/>
      <c r="N299" s="12"/>
      <c r="O299" s="12"/>
      <c r="P299" s="12"/>
      <c r="Q299" s="12"/>
      <c r="R299" s="11"/>
    </row>
    <row r="300" spans="1:18" x14ac:dyDescent="0.25">
      <c r="A300" s="10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2"/>
      <c r="M300" s="12"/>
      <c r="N300" s="12"/>
      <c r="O300" s="12"/>
      <c r="P300" s="12"/>
      <c r="Q300" s="12"/>
      <c r="R300" s="11"/>
    </row>
    <row r="301" spans="1:18" x14ac:dyDescent="0.25">
      <c r="A301" s="10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2"/>
      <c r="M301" s="12"/>
      <c r="N301" s="12"/>
      <c r="O301" s="12"/>
      <c r="P301" s="12"/>
      <c r="Q301" s="12"/>
      <c r="R301" s="11"/>
    </row>
    <row r="302" spans="1:18" x14ac:dyDescent="0.25">
      <c r="A302" s="10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2"/>
      <c r="M302" s="12"/>
      <c r="N302" s="12"/>
      <c r="O302" s="12"/>
      <c r="P302" s="12"/>
      <c r="Q302" s="12"/>
      <c r="R302" s="11"/>
    </row>
    <row r="303" spans="1:18" x14ac:dyDescent="0.25">
      <c r="A303" s="10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2"/>
      <c r="M303" s="12"/>
      <c r="N303" s="12"/>
      <c r="O303" s="12"/>
      <c r="P303" s="12"/>
      <c r="Q303" s="12"/>
      <c r="R303" s="11"/>
    </row>
    <row r="304" spans="1:18" x14ac:dyDescent="0.25">
      <c r="A304" s="10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2"/>
      <c r="M304" s="12"/>
      <c r="N304" s="12"/>
      <c r="O304" s="12"/>
      <c r="P304" s="12"/>
      <c r="Q304" s="12"/>
      <c r="R304" s="11"/>
    </row>
    <row r="305" spans="1:18" x14ac:dyDescent="0.25">
      <c r="A305" s="10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2"/>
      <c r="M305" s="12"/>
      <c r="N305" s="12"/>
      <c r="O305" s="12"/>
      <c r="P305" s="12"/>
      <c r="Q305" s="12"/>
      <c r="R305" s="11"/>
    </row>
    <row r="306" spans="1:18" x14ac:dyDescent="0.25">
      <c r="A306" s="10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2"/>
      <c r="M306" s="12"/>
      <c r="N306" s="12"/>
      <c r="O306" s="12"/>
      <c r="P306" s="12"/>
      <c r="Q306" s="12"/>
      <c r="R306" s="11"/>
    </row>
    <row r="307" spans="1:18" x14ac:dyDescent="0.25">
      <c r="A307" s="10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2"/>
      <c r="M307" s="12"/>
      <c r="N307" s="12"/>
      <c r="O307" s="12"/>
      <c r="P307" s="12"/>
      <c r="Q307" s="12"/>
      <c r="R307" s="11"/>
    </row>
    <row r="308" spans="1:18" x14ac:dyDescent="0.25">
      <c r="A308" s="10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2"/>
      <c r="M308" s="12"/>
      <c r="N308" s="12"/>
      <c r="O308" s="12"/>
      <c r="P308" s="12"/>
      <c r="Q308" s="12"/>
      <c r="R308" s="11"/>
    </row>
    <row r="309" spans="1:18" x14ac:dyDescent="0.25">
      <c r="A309" s="10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2"/>
      <c r="M309" s="12"/>
      <c r="N309" s="12"/>
      <c r="O309" s="12"/>
      <c r="P309" s="12"/>
      <c r="Q309" s="12"/>
      <c r="R309" s="11"/>
    </row>
    <row r="310" spans="1:18" x14ac:dyDescent="0.25">
      <c r="A310" s="10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2"/>
      <c r="M310" s="12"/>
      <c r="N310" s="12"/>
      <c r="O310" s="12"/>
      <c r="P310" s="12"/>
      <c r="Q310" s="12"/>
      <c r="R310" s="11"/>
    </row>
    <row r="311" spans="1:18" x14ac:dyDescent="0.25">
      <c r="A311" s="10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2"/>
      <c r="M311" s="12"/>
      <c r="N311" s="12"/>
      <c r="O311" s="12"/>
      <c r="P311" s="12"/>
      <c r="Q311" s="12"/>
      <c r="R311" s="11"/>
    </row>
    <row r="312" spans="1:18" x14ac:dyDescent="0.25">
      <c r="A312" s="10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2"/>
      <c r="M312" s="12"/>
      <c r="N312" s="12"/>
      <c r="O312" s="12"/>
      <c r="P312" s="12"/>
      <c r="Q312" s="12"/>
      <c r="R312" s="11"/>
    </row>
    <row r="313" spans="1:18" x14ac:dyDescent="0.25">
      <c r="A313" s="10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2"/>
      <c r="M313" s="12"/>
      <c r="N313" s="12"/>
      <c r="O313" s="12"/>
      <c r="P313" s="12"/>
      <c r="Q313" s="12"/>
      <c r="R313" s="11"/>
    </row>
    <row r="314" spans="1:18" x14ac:dyDescent="0.25">
      <c r="A314" s="10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2"/>
      <c r="M314" s="12"/>
      <c r="N314" s="12"/>
      <c r="O314" s="12"/>
      <c r="P314" s="12"/>
      <c r="Q314" s="12"/>
      <c r="R314" s="11"/>
    </row>
    <row r="315" spans="1:18" x14ac:dyDescent="0.25">
      <c r="A315" s="10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2"/>
      <c r="M315" s="12"/>
      <c r="N315" s="12"/>
      <c r="O315" s="12"/>
      <c r="P315" s="12"/>
      <c r="Q315" s="12"/>
      <c r="R315" s="11"/>
    </row>
    <row r="316" spans="1:18" x14ac:dyDescent="0.25">
      <c r="A316" s="10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2"/>
      <c r="M316" s="12"/>
      <c r="N316" s="12"/>
      <c r="O316" s="12"/>
      <c r="P316" s="12"/>
      <c r="Q316" s="12"/>
      <c r="R316" s="11"/>
    </row>
    <row r="317" spans="1:18" x14ac:dyDescent="0.25">
      <c r="A317" s="10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2"/>
      <c r="M317" s="12"/>
      <c r="N317" s="12"/>
      <c r="O317" s="12"/>
      <c r="P317" s="12"/>
      <c r="Q317" s="12"/>
      <c r="R317" s="11"/>
    </row>
    <row r="318" spans="1:18" x14ac:dyDescent="0.25">
      <c r="A318" s="10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2"/>
      <c r="M318" s="12"/>
      <c r="N318" s="12"/>
      <c r="O318" s="12"/>
      <c r="P318" s="12"/>
      <c r="Q318" s="12"/>
      <c r="R318" s="11"/>
    </row>
    <row r="319" spans="1:18" x14ac:dyDescent="0.25">
      <c r="A319" s="10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2"/>
      <c r="M319" s="12"/>
      <c r="N319" s="12"/>
      <c r="O319" s="12"/>
      <c r="P319" s="12"/>
      <c r="Q319" s="12"/>
      <c r="R319" s="11"/>
    </row>
    <row r="320" spans="1:18" x14ac:dyDescent="0.25">
      <c r="A320" s="10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2"/>
      <c r="M320" s="12"/>
      <c r="N320" s="12"/>
      <c r="O320" s="12"/>
      <c r="P320" s="12"/>
      <c r="Q320" s="12"/>
      <c r="R320" s="11"/>
    </row>
    <row r="321" spans="1:18" x14ac:dyDescent="0.25">
      <c r="A321" s="10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2"/>
      <c r="M321" s="12"/>
      <c r="N321" s="12"/>
      <c r="O321" s="12"/>
      <c r="P321" s="12"/>
      <c r="Q321" s="12"/>
      <c r="R321" s="11"/>
    </row>
    <row r="322" spans="1:18" x14ac:dyDescent="0.25">
      <c r="A322" s="10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2"/>
      <c r="M322" s="12"/>
      <c r="N322" s="12"/>
      <c r="O322" s="12"/>
      <c r="P322" s="12"/>
      <c r="Q322" s="12"/>
      <c r="R322" s="11"/>
    </row>
    <row r="323" spans="1:18" x14ac:dyDescent="0.25">
      <c r="A323" s="10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2"/>
      <c r="M323" s="12"/>
      <c r="N323" s="12"/>
      <c r="O323" s="12"/>
      <c r="P323" s="12"/>
      <c r="Q323" s="12"/>
      <c r="R323" s="11"/>
    </row>
    <row r="324" spans="1:18" x14ac:dyDescent="0.25">
      <c r="A324" s="10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2"/>
      <c r="M324" s="12"/>
      <c r="N324" s="12"/>
      <c r="O324" s="12"/>
      <c r="P324" s="12"/>
      <c r="Q324" s="12"/>
      <c r="R324" s="11"/>
    </row>
    <row r="325" spans="1:18" x14ac:dyDescent="0.25">
      <c r="A325" s="10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2"/>
      <c r="M325" s="12"/>
      <c r="N325" s="12"/>
      <c r="O325" s="12"/>
      <c r="P325" s="12"/>
      <c r="Q325" s="12"/>
      <c r="R325" s="11"/>
    </row>
    <row r="326" spans="1:18" x14ac:dyDescent="0.25">
      <c r="A326" s="10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2"/>
      <c r="M326" s="12"/>
      <c r="N326" s="12"/>
      <c r="O326" s="12"/>
      <c r="P326" s="12"/>
      <c r="Q326" s="12"/>
      <c r="R326" s="11"/>
    </row>
    <row r="327" spans="1:18" x14ac:dyDescent="0.25">
      <c r="A327" s="10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2"/>
      <c r="M327" s="12"/>
      <c r="N327" s="12"/>
      <c r="O327" s="12"/>
      <c r="P327" s="12"/>
      <c r="Q327" s="12"/>
      <c r="R327" s="11"/>
    </row>
    <row r="328" spans="1:18" x14ac:dyDescent="0.25">
      <c r="A328" s="10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2"/>
      <c r="M328" s="12"/>
      <c r="N328" s="12"/>
      <c r="O328" s="12"/>
      <c r="P328" s="12"/>
      <c r="Q328" s="12"/>
      <c r="R328" s="11"/>
    </row>
    <row r="329" spans="1:18" x14ac:dyDescent="0.25">
      <c r="A329" s="10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2"/>
      <c r="M329" s="12"/>
      <c r="N329" s="12"/>
      <c r="O329" s="12"/>
      <c r="P329" s="12"/>
      <c r="Q329" s="12"/>
      <c r="R329" s="11"/>
    </row>
    <row r="330" spans="1:18" x14ac:dyDescent="0.25">
      <c r="A330" s="10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2"/>
      <c r="M330" s="12"/>
      <c r="N330" s="12"/>
      <c r="O330" s="12"/>
      <c r="P330" s="12"/>
      <c r="Q330" s="12"/>
      <c r="R330" s="11"/>
    </row>
    <row r="331" spans="1:18" x14ac:dyDescent="0.25">
      <c r="A331" s="10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2"/>
      <c r="M331" s="12"/>
      <c r="N331" s="12"/>
      <c r="O331" s="12"/>
      <c r="P331" s="12"/>
      <c r="Q331" s="12"/>
      <c r="R331" s="11"/>
    </row>
    <row r="332" spans="1:18" x14ac:dyDescent="0.25">
      <c r="A332" s="10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2"/>
      <c r="M332" s="12"/>
      <c r="N332" s="12"/>
      <c r="O332" s="12"/>
      <c r="P332" s="12"/>
      <c r="Q332" s="12"/>
      <c r="R332" s="11"/>
    </row>
    <row r="333" spans="1:18" x14ac:dyDescent="0.25">
      <c r="A333" s="10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2"/>
      <c r="M333" s="12"/>
      <c r="N333" s="12"/>
      <c r="O333" s="12"/>
      <c r="P333" s="12"/>
      <c r="Q333" s="12"/>
      <c r="R333" s="11"/>
    </row>
    <row r="334" spans="1:18" x14ac:dyDescent="0.25">
      <c r="A334" s="10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2"/>
      <c r="M334" s="12"/>
      <c r="N334" s="12"/>
      <c r="O334" s="12"/>
      <c r="P334" s="12"/>
      <c r="Q334" s="12"/>
      <c r="R334" s="11"/>
    </row>
    <row r="335" spans="1:18" x14ac:dyDescent="0.25">
      <c r="A335" s="10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2"/>
      <c r="M335" s="12"/>
      <c r="N335" s="12"/>
      <c r="O335" s="12"/>
      <c r="P335" s="12"/>
      <c r="Q335" s="12"/>
      <c r="R335" s="11"/>
    </row>
    <row r="336" spans="1:18" x14ac:dyDescent="0.25">
      <c r="A336" s="10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2"/>
      <c r="M336" s="12"/>
      <c r="N336" s="12"/>
      <c r="O336" s="12"/>
      <c r="P336" s="12"/>
      <c r="Q336" s="12"/>
      <c r="R336" s="11"/>
    </row>
    <row r="337" spans="1:18" x14ac:dyDescent="0.25">
      <c r="A337" s="10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2"/>
      <c r="M337" s="12"/>
      <c r="N337" s="12"/>
      <c r="O337" s="12"/>
      <c r="P337" s="12"/>
      <c r="Q337" s="12"/>
      <c r="R337" s="11"/>
    </row>
    <row r="338" spans="1:18" x14ac:dyDescent="0.25">
      <c r="A338" s="10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2"/>
      <c r="M338" s="12"/>
      <c r="N338" s="12"/>
      <c r="O338" s="12"/>
      <c r="P338" s="12"/>
      <c r="Q338" s="12"/>
      <c r="R338" s="11"/>
    </row>
    <row r="339" spans="1:18" x14ac:dyDescent="0.25">
      <c r="A339" s="10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2"/>
      <c r="M339" s="12"/>
      <c r="N339" s="12"/>
      <c r="O339" s="12"/>
      <c r="P339" s="12"/>
      <c r="Q339" s="12"/>
      <c r="R339" s="11"/>
    </row>
    <row r="340" spans="1:18" x14ac:dyDescent="0.25">
      <c r="A340" s="10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2"/>
      <c r="M340" s="12"/>
      <c r="N340" s="12"/>
      <c r="O340" s="12"/>
      <c r="P340" s="12"/>
      <c r="Q340" s="12"/>
      <c r="R340" s="11"/>
    </row>
    <row r="341" spans="1:18" x14ac:dyDescent="0.25">
      <c r="A341" s="10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2"/>
      <c r="M341" s="12"/>
      <c r="N341" s="12"/>
      <c r="O341" s="12"/>
      <c r="P341" s="12"/>
      <c r="Q341" s="12"/>
      <c r="R341" s="11"/>
    </row>
    <row r="342" spans="1:18" x14ac:dyDescent="0.25">
      <c r="A342" s="10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2"/>
      <c r="M342" s="12"/>
      <c r="N342" s="12"/>
      <c r="O342" s="12"/>
      <c r="P342" s="12"/>
      <c r="Q342" s="12"/>
      <c r="R342" s="11"/>
    </row>
    <row r="343" spans="1:18" x14ac:dyDescent="0.25">
      <c r="A343" s="10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2"/>
      <c r="M343" s="12"/>
      <c r="N343" s="12"/>
      <c r="O343" s="12"/>
      <c r="P343" s="12"/>
      <c r="Q343" s="12"/>
      <c r="R343" s="11"/>
    </row>
    <row r="344" spans="1:18" x14ac:dyDescent="0.25">
      <c r="A344" s="10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2"/>
      <c r="M344" s="12"/>
      <c r="N344" s="12"/>
      <c r="O344" s="12"/>
      <c r="P344" s="12"/>
      <c r="Q344" s="12"/>
      <c r="R344" s="11"/>
    </row>
    <row r="345" spans="1:18" x14ac:dyDescent="0.25">
      <c r="A345" s="10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2"/>
      <c r="M345" s="12"/>
      <c r="N345" s="12"/>
      <c r="O345" s="12"/>
      <c r="P345" s="12"/>
      <c r="Q345" s="12"/>
      <c r="R345" s="11"/>
    </row>
    <row r="346" spans="1:18" x14ac:dyDescent="0.25">
      <c r="A346" s="10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2"/>
      <c r="M346" s="12"/>
      <c r="N346" s="12"/>
      <c r="O346" s="12"/>
      <c r="P346" s="12"/>
      <c r="Q346" s="12"/>
      <c r="R346" s="11"/>
    </row>
    <row r="347" spans="1:18" x14ac:dyDescent="0.25">
      <c r="A347" s="10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2"/>
      <c r="M347" s="12"/>
      <c r="N347" s="12"/>
      <c r="O347" s="12"/>
      <c r="P347" s="12"/>
      <c r="Q347" s="12"/>
      <c r="R347" s="11"/>
    </row>
    <row r="348" spans="1:18" x14ac:dyDescent="0.25">
      <c r="A348" s="10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2"/>
      <c r="M348" s="12"/>
      <c r="N348" s="12"/>
      <c r="O348" s="12"/>
      <c r="P348" s="12"/>
      <c r="Q348" s="12"/>
      <c r="R348" s="11"/>
    </row>
    <row r="349" spans="1:18" x14ac:dyDescent="0.25">
      <c r="A349" s="10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2"/>
      <c r="M349" s="12"/>
      <c r="N349" s="12"/>
      <c r="O349" s="12"/>
      <c r="P349" s="12"/>
      <c r="Q349" s="12"/>
      <c r="R349" s="11"/>
    </row>
    <row r="350" spans="1:18" x14ac:dyDescent="0.25">
      <c r="A350" s="10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2"/>
      <c r="M350" s="12"/>
      <c r="N350" s="12"/>
      <c r="O350" s="12"/>
      <c r="P350" s="12"/>
      <c r="Q350" s="12"/>
      <c r="R350" s="11"/>
    </row>
    <row r="351" spans="1:18" x14ac:dyDescent="0.25">
      <c r="A351" s="10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2"/>
      <c r="M351" s="12"/>
      <c r="N351" s="12"/>
      <c r="O351" s="12"/>
      <c r="P351" s="12"/>
      <c r="Q351" s="12"/>
      <c r="R351" s="11"/>
    </row>
    <row r="352" spans="1:18" x14ac:dyDescent="0.25">
      <c r="A352" s="10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2"/>
      <c r="M352" s="12"/>
      <c r="N352" s="12"/>
      <c r="O352" s="12"/>
      <c r="P352" s="12"/>
      <c r="Q352" s="12"/>
      <c r="R352" s="11"/>
    </row>
    <row r="353" spans="1:18" x14ac:dyDescent="0.25">
      <c r="A353" s="10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2"/>
      <c r="M353" s="12"/>
      <c r="N353" s="12"/>
      <c r="O353" s="12"/>
      <c r="P353" s="12"/>
      <c r="Q353" s="12"/>
      <c r="R353" s="11"/>
    </row>
    <row r="354" spans="1:18" x14ac:dyDescent="0.25">
      <c r="A354" s="10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2"/>
      <c r="M354" s="12"/>
      <c r="N354" s="12"/>
      <c r="O354" s="12"/>
      <c r="P354" s="12"/>
      <c r="Q354" s="12"/>
      <c r="R354" s="11"/>
    </row>
    <row r="355" spans="1:18" x14ac:dyDescent="0.25">
      <c r="A355" s="10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2"/>
      <c r="M355" s="12"/>
      <c r="N355" s="12"/>
      <c r="O355" s="12"/>
      <c r="P355" s="12"/>
      <c r="Q355" s="12"/>
      <c r="R355" s="11"/>
    </row>
    <row r="356" spans="1:18" x14ac:dyDescent="0.25">
      <c r="A356" s="10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2"/>
      <c r="M356" s="12"/>
      <c r="N356" s="12"/>
      <c r="O356" s="12"/>
      <c r="P356" s="12"/>
      <c r="Q356" s="12"/>
      <c r="R356" s="11"/>
    </row>
    <row r="357" spans="1:18" x14ac:dyDescent="0.25">
      <c r="A357" s="10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2"/>
      <c r="M357" s="12"/>
      <c r="N357" s="12"/>
      <c r="O357" s="12"/>
      <c r="P357" s="12"/>
      <c r="Q357" s="12"/>
      <c r="R357" s="11"/>
    </row>
    <row r="358" spans="1:18" x14ac:dyDescent="0.25">
      <c r="A358" s="10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2"/>
      <c r="M358" s="12"/>
      <c r="N358" s="12"/>
      <c r="O358" s="12"/>
      <c r="P358" s="12"/>
      <c r="Q358" s="12"/>
      <c r="R358" s="11"/>
    </row>
    <row r="359" spans="1:18" x14ac:dyDescent="0.25">
      <c r="A359" s="10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2"/>
      <c r="M359" s="12"/>
      <c r="N359" s="12"/>
      <c r="O359" s="12"/>
      <c r="P359" s="12"/>
      <c r="Q359" s="12"/>
      <c r="R359" s="11"/>
    </row>
    <row r="360" spans="1:18" x14ac:dyDescent="0.25">
      <c r="A360" s="10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2"/>
      <c r="M360" s="12"/>
      <c r="N360" s="12"/>
      <c r="O360" s="12"/>
      <c r="P360" s="12"/>
      <c r="Q360" s="12"/>
      <c r="R360" s="11"/>
    </row>
    <row r="361" spans="1:18" x14ac:dyDescent="0.25">
      <c r="A361" s="10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2"/>
      <c r="M361" s="12"/>
      <c r="N361" s="12"/>
      <c r="O361" s="12"/>
      <c r="P361" s="12"/>
      <c r="Q361" s="12"/>
      <c r="R361" s="11"/>
    </row>
    <row r="362" spans="1:18" x14ac:dyDescent="0.25">
      <c r="A362" s="10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2"/>
      <c r="M362" s="12"/>
      <c r="N362" s="12"/>
      <c r="O362" s="12"/>
      <c r="P362" s="12"/>
      <c r="Q362" s="12"/>
      <c r="R362" s="11"/>
    </row>
    <row r="363" spans="1:18" x14ac:dyDescent="0.25">
      <c r="A363" s="10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2"/>
      <c r="M363" s="12"/>
      <c r="N363" s="12"/>
      <c r="O363" s="12"/>
      <c r="P363" s="12"/>
      <c r="Q363" s="12"/>
      <c r="R363" s="11"/>
    </row>
    <row r="364" spans="1:18" x14ac:dyDescent="0.25">
      <c r="A364" s="10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2"/>
      <c r="M364" s="12"/>
      <c r="N364" s="12"/>
      <c r="O364" s="12"/>
      <c r="P364" s="12"/>
      <c r="Q364" s="12"/>
      <c r="R364" s="11"/>
    </row>
    <row r="365" spans="1:18" x14ac:dyDescent="0.25">
      <c r="A365" s="10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2"/>
      <c r="M365" s="12"/>
      <c r="N365" s="12"/>
      <c r="O365" s="12"/>
      <c r="P365" s="12"/>
      <c r="Q365" s="12"/>
      <c r="R365" s="11"/>
    </row>
    <row r="366" spans="1:18" x14ac:dyDescent="0.25">
      <c r="A366" s="10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2"/>
      <c r="M366" s="12"/>
      <c r="N366" s="12"/>
      <c r="O366" s="12"/>
      <c r="P366" s="12"/>
      <c r="Q366" s="12"/>
      <c r="R366" s="11"/>
    </row>
    <row r="367" spans="1:18" x14ac:dyDescent="0.25">
      <c r="A367" s="10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2"/>
      <c r="M367" s="12"/>
      <c r="N367" s="12"/>
      <c r="O367" s="12"/>
      <c r="P367" s="12"/>
      <c r="Q367" s="12"/>
      <c r="R367" s="11"/>
    </row>
    <row r="368" spans="1:18" x14ac:dyDescent="0.25">
      <c r="A368" s="10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2"/>
      <c r="M368" s="12"/>
      <c r="N368" s="12"/>
      <c r="O368" s="12"/>
      <c r="P368" s="12"/>
      <c r="Q368" s="12"/>
      <c r="R368" s="11"/>
    </row>
    <row r="369" spans="1:18" x14ac:dyDescent="0.25">
      <c r="A369" s="10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2"/>
      <c r="M369" s="12"/>
      <c r="N369" s="12"/>
      <c r="O369" s="12"/>
      <c r="P369" s="12"/>
      <c r="Q369" s="12"/>
      <c r="R369" s="11"/>
    </row>
    <row r="370" spans="1:18" x14ac:dyDescent="0.25">
      <c r="A370" s="10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2"/>
      <c r="M370" s="12"/>
      <c r="N370" s="12"/>
      <c r="O370" s="12"/>
      <c r="P370" s="12"/>
      <c r="Q370" s="12"/>
      <c r="R370" s="11"/>
    </row>
    <row r="371" spans="1:18" x14ac:dyDescent="0.25">
      <c r="A371" s="10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2"/>
      <c r="M371" s="12"/>
      <c r="N371" s="12"/>
      <c r="O371" s="12"/>
      <c r="P371" s="12"/>
      <c r="Q371" s="12"/>
      <c r="R371" s="11"/>
    </row>
    <row r="372" spans="1:18" x14ac:dyDescent="0.25">
      <c r="A372" s="10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2"/>
      <c r="M372" s="12"/>
      <c r="N372" s="12"/>
      <c r="O372" s="12"/>
      <c r="P372" s="12"/>
      <c r="Q372" s="12"/>
      <c r="R372" s="11"/>
    </row>
    <row r="373" spans="1:18" x14ac:dyDescent="0.25">
      <c r="A373" s="10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2"/>
      <c r="M373" s="12"/>
      <c r="N373" s="12"/>
      <c r="O373" s="12"/>
      <c r="P373" s="12"/>
      <c r="Q373" s="12"/>
      <c r="R373" s="11"/>
    </row>
    <row r="374" spans="1:18" x14ac:dyDescent="0.25">
      <c r="A374" s="10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2"/>
      <c r="M374" s="12"/>
      <c r="N374" s="12"/>
      <c r="O374" s="12"/>
      <c r="P374" s="12"/>
      <c r="Q374" s="12"/>
      <c r="R374" s="11"/>
    </row>
    <row r="375" spans="1:18" x14ac:dyDescent="0.25">
      <c r="A375" s="10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2"/>
      <c r="M375" s="12"/>
      <c r="N375" s="12"/>
      <c r="O375" s="12"/>
      <c r="P375" s="12"/>
      <c r="Q375" s="12"/>
      <c r="R375" s="11"/>
    </row>
    <row r="376" spans="1:18" x14ac:dyDescent="0.25">
      <c r="A376" s="10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2"/>
      <c r="M376" s="12"/>
      <c r="N376" s="12"/>
      <c r="O376" s="12"/>
      <c r="P376" s="12"/>
      <c r="Q376" s="12"/>
      <c r="R376" s="11"/>
    </row>
    <row r="377" spans="1:18" x14ac:dyDescent="0.25">
      <c r="A377" s="10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2"/>
      <c r="M377" s="12"/>
      <c r="N377" s="12"/>
      <c r="O377" s="12"/>
      <c r="P377" s="12"/>
      <c r="Q377" s="12"/>
      <c r="R377" s="11"/>
    </row>
    <row r="378" spans="1:18" x14ac:dyDescent="0.25">
      <c r="A378" s="10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2"/>
      <c r="M378" s="12"/>
      <c r="N378" s="12"/>
      <c r="O378" s="12"/>
      <c r="P378" s="12"/>
      <c r="Q378" s="12"/>
      <c r="R378" s="11"/>
    </row>
    <row r="379" spans="1:18" x14ac:dyDescent="0.25">
      <c r="A379" s="10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2"/>
      <c r="M379" s="12"/>
      <c r="N379" s="12"/>
      <c r="O379" s="12"/>
      <c r="P379" s="12"/>
      <c r="Q379" s="12"/>
      <c r="R379" s="11"/>
    </row>
    <row r="380" spans="1:18" x14ac:dyDescent="0.25">
      <c r="A380" s="10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2"/>
      <c r="M380" s="12"/>
      <c r="N380" s="12"/>
      <c r="O380" s="12"/>
      <c r="P380" s="12"/>
      <c r="Q380" s="12"/>
      <c r="R380" s="11"/>
    </row>
    <row r="381" spans="1:18" x14ac:dyDescent="0.25">
      <c r="A381" s="10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2"/>
      <c r="M381" s="12"/>
      <c r="N381" s="12"/>
      <c r="O381" s="12"/>
      <c r="P381" s="12"/>
      <c r="Q381" s="12"/>
      <c r="R381" s="11"/>
    </row>
    <row r="382" spans="1:18" x14ac:dyDescent="0.25">
      <c r="A382" s="10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2"/>
      <c r="M382" s="12"/>
      <c r="N382" s="12"/>
      <c r="O382" s="12"/>
      <c r="P382" s="12"/>
      <c r="Q382" s="12"/>
      <c r="R382" s="11"/>
    </row>
    <row r="383" spans="1:18" x14ac:dyDescent="0.25">
      <c r="A383" s="10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2"/>
      <c r="M383" s="12"/>
      <c r="N383" s="12"/>
      <c r="O383" s="12"/>
      <c r="P383" s="12"/>
      <c r="Q383" s="12"/>
      <c r="R383" s="11"/>
    </row>
    <row r="384" spans="1:18" x14ac:dyDescent="0.25">
      <c r="A384" s="10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2"/>
      <c r="M384" s="12"/>
      <c r="N384" s="12"/>
      <c r="O384" s="12"/>
      <c r="P384" s="12"/>
      <c r="Q384" s="12"/>
      <c r="R384" s="11"/>
    </row>
    <row r="385" spans="1:18" x14ac:dyDescent="0.25">
      <c r="A385" s="10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2"/>
      <c r="M385" s="12"/>
      <c r="N385" s="12"/>
      <c r="O385" s="12"/>
      <c r="P385" s="12"/>
      <c r="Q385" s="12"/>
      <c r="R385" s="11"/>
    </row>
    <row r="386" spans="1:18" x14ac:dyDescent="0.25">
      <c r="A386" s="10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2"/>
      <c r="M386" s="12"/>
      <c r="N386" s="12"/>
      <c r="O386" s="12"/>
      <c r="P386" s="12"/>
      <c r="Q386" s="12"/>
      <c r="R386" s="11"/>
    </row>
    <row r="387" spans="1:18" x14ac:dyDescent="0.25">
      <c r="A387" s="10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2"/>
      <c r="M387" s="12"/>
      <c r="N387" s="12"/>
      <c r="O387" s="12"/>
      <c r="P387" s="12"/>
      <c r="Q387" s="12"/>
      <c r="R387" s="11"/>
    </row>
    <row r="388" spans="1:18" x14ac:dyDescent="0.25">
      <c r="A388" s="10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2"/>
      <c r="M388" s="12"/>
      <c r="N388" s="12"/>
      <c r="O388" s="12"/>
      <c r="P388" s="12"/>
      <c r="Q388" s="12"/>
      <c r="R388" s="11"/>
    </row>
    <row r="389" spans="1:18" x14ac:dyDescent="0.25">
      <c r="A389" s="10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2"/>
      <c r="M389" s="12"/>
      <c r="N389" s="12"/>
      <c r="O389" s="12"/>
      <c r="P389" s="12"/>
      <c r="Q389" s="12"/>
      <c r="R389" s="11"/>
    </row>
    <row r="390" spans="1:18" x14ac:dyDescent="0.25">
      <c r="A390" s="10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2"/>
      <c r="M390" s="12"/>
      <c r="N390" s="12"/>
      <c r="O390" s="12"/>
      <c r="P390" s="12"/>
      <c r="Q390" s="12"/>
      <c r="R390" s="11"/>
    </row>
    <row r="391" spans="1:18" x14ac:dyDescent="0.25">
      <c r="A391" s="10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2"/>
      <c r="M391" s="12"/>
      <c r="N391" s="12"/>
      <c r="O391" s="12"/>
      <c r="P391" s="12"/>
      <c r="Q391" s="12"/>
      <c r="R391" s="11"/>
    </row>
    <row r="392" spans="1:18" x14ac:dyDescent="0.25">
      <c r="A392" s="10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2"/>
      <c r="M392" s="12"/>
      <c r="N392" s="12"/>
      <c r="O392" s="12"/>
      <c r="P392" s="12"/>
      <c r="Q392" s="12"/>
      <c r="R392" s="11"/>
    </row>
    <row r="393" spans="1:18" x14ac:dyDescent="0.25">
      <c r="A393" s="10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2"/>
      <c r="M393" s="12"/>
      <c r="N393" s="12"/>
      <c r="O393" s="12"/>
      <c r="P393" s="12"/>
      <c r="Q393" s="12"/>
      <c r="R393" s="11"/>
    </row>
    <row r="394" spans="1:18" x14ac:dyDescent="0.25">
      <c r="A394" s="10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2"/>
      <c r="M394" s="12"/>
      <c r="N394" s="12"/>
      <c r="O394" s="12"/>
      <c r="P394" s="12"/>
      <c r="Q394" s="12"/>
      <c r="R394" s="11"/>
    </row>
  </sheetData>
  <sheetProtection password="CE44" sheet="1" formatCells="0" formatColumns="0" formatRows="0" insertColumns="0" insertRows="0" insertHyperlinks="0" deleteColumns="0" deleteRows="0" sort="0" autoFilter="0" pivotTables="0"/>
  <mergeCells count="146">
    <mergeCell ref="J108:K108"/>
    <mergeCell ref="J102:K102"/>
    <mergeCell ref="J103:K103"/>
    <mergeCell ref="J104:K104"/>
    <mergeCell ref="J105:K105"/>
    <mergeCell ref="J106:K106"/>
    <mergeCell ref="J107:K107"/>
    <mergeCell ref="E98:F98"/>
    <mergeCell ref="E99:F99"/>
    <mergeCell ref="E100:F100"/>
    <mergeCell ref="E101:F101"/>
    <mergeCell ref="A102:H108"/>
    <mergeCell ref="I102:I108"/>
    <mergeCell ref="E81:F81"/>
    <mergeCell ref="E82:F82"/>
    <mergeCell ref="E83:F83"/>
    <mergeCell ref="E86:F86"/>
    <mergeCell ref="E87:F87"/>
    <mergeCell ref="A97:B97"/>
    <mergeCell ref="E97:F97"/>
    <mergeCell ref="E84:F84"/>
    <mergeCell ref="E85:F85"/>
    <mergeCell ref="E94:F94"/>
    <mergeCell ref="E95:F95"/>
    <mergeCell ref="E96:F96"/>
    <mergeCell ref="E93:F93"/>
    <mergeCell ref="P78:P79"/>
    <mergeCell ref="Q78:Q79"/>
    <mergeCell ref="E80:F80"/>
    <mergeCell ref="G78:G79"/>
    <mergeCell ref="H78:H79"/>
    <mergeCell ref="I78:I79"/>
    <mergeCell ref="J78:J79"/>
    <mergeCell ref="K78:K79"/>
    <mergeCell ref="L78:L79"/>
    <mergeCell ref="N78:N79"/>
    <mergeCell ref="M78:M79"/>
    <mergeCell ref="E75:F75"/>
    <mergeCell ref="E76:F76"/>
    <mergeCell ref="E77:F77"/>
    <mergeCell ref="A78:A79"/>
    <mergeCell ref="B78:B79"/>
    <mergeCell ref="C78:C79"/>
    <mergeCell ref="D78:D79"/>
    <mergeCell ref="E78:F79"/>
    <mergeCell ref="O78:O79"/>
    <mergeCell ref="E70:F70"/>
    <mergeCell ref="E71:F71"/>
    <mergeCell ref="E72:F72"/>
    <mergeCell ref="E73:F73"/>
    <mergeCell ref="E74:F74"/>
    <mergeCell ref="E64:F64"/>
    <mergeCell ref="E65:F65"/>
    <mergeCell ref="E66:F66"/>
    <mergeCell ref="E67:F67"/>
    <mergeCell ref="E68:F68"/>
    <mergeCell ref="E69:F69"/>
    <mergeCell ref="E41:F41"/>
    <mergeCell ref="E42:F42"/>
    <mergeCell ref="E43:F43"/>
    <mergeCell ref="E44:F44"/>
    <mergeCell ref="E34:F34"/>
    <mergeCell ref="E35:F35"/>
    <mergeCell ref="E36:F36"/>
    <mergeCell ref="E37:F37"/>
    <mergeCell ref="E38:F38"/>
    <mergeCell ref="E40:F40"/>
    <mergeCell ref="E39:F39"/>
    <mergeCell ref="E29:F29"/>
    <mergeCell ref="E30:F30"/>
    <mergeCell ref="E31:F31"/>
    <mergeCell ref="E32:F32"/>
    <mergeCell ref="E33:F33"/>
    <mergeCell ref="N26:O26"/>
    <mergeCell ref="P26:Q26"/>
    <mergeCell ref="I27:I28"/>
    <mergeCell ref="J27:K27"/>
    <mergeCell ref="L27:L28"/>
    <mergeCell ref="M27:M28"/>
    <mergeCell ref="N27:N28"/>
    <mergeCell ref="O27:O28"/>
    <mergeCell ref="P27:P28"/>
    <mergeCell ref="Q27:Q28"/>
    <mergeCell ref="A25:A28"/>
    <mergeCell ref="B25:B28"/>
    <mergeCell ref="C25:F27"/>
    <mergeCell ref="G25:K25"/>
    <mergeCell ref="L25:Q25"/>
    <mergeCell ref="G26:G28"/>
    <mergeCell ref="H26:H28"/>
    <mergeCell ref="I26:K26"/>
    <mergeCell ref="L26:M26"/>
    <mergeCell ref="E28:F28"/>
    <mergeCell ref="C20:F20"/>
    <mergeCell ref="C21:F21"/>
    <mergeCell ref="C22:F22"/>
    <mergeCell ref="C23:F23"/>
    <mergeCell ref="M13:R13"/>
    <mergeCell ref="M14:R14"/>
    <mergeCell ref="M15:Q15"/>
    <mergeCell ref="M16:Q16"/>
    <mergeCell ref="B24:Q24"/>
    <mergeCell ref="M2:P2"/>
    <mergeCell ref="M3:Q3"/>
    <mergeCell ref="M5:Q5"/>
    <mergeCell ref="A6:Q6"/>
    <mergeCell ref="A7:Q7"/>
    <mergeCell ref="A8:Q8"/>
    <mergeCell ref="A18:A19"/>
    <mergeCell ref="B18:B19"/>
    <mergeCell ref="C18:F19"/>
    <mergeCell ref="G18:H18"/>
    <mergeCell ref="I18:I19"/>
    <mergeCell ref="J18:J19"/>
    <mergeCell ref="A9:Q9"/>
    <mergeCell ref="F10:R10"/>
    <mergeCell ref="F11:J11"/>
    <mergeCell ref="M11:Q11"/>
    <mergeCell ref="G12:H12"/>
    <mergeCell ref="M12:R12"/>
    <mergeCell ref="K18:K19"/>
    <mergeCell ref="L18:L19"/>
    <mergeCell ref="E45:F45"/>
    <mergeCell ref="E46:F46"/>
    <mergeCell ref="E47:F47"/>
    <mergeCell ref="E49:F49"/>
    <mergeCell ref="E50:F50"/>
    <mergeCell ref="E90:F90"/>
    <mergeCell ref="E89:F89"/>
    <mergeCell ref="E91:F91"/>
    <mergeCell ref="E92:F92"/>
    <mergeCell ref="E88:F88"/>
    <mergeCell ref="E56:F56"/>
    <mergeCell ref="E48:F48"/>
    <mergeCell ref="E58:F58"/>
    <mergeCell ref="E59:F59"/>
    <mergeCell ref="E60:F60"/>
    <mergeCell ref="E61:F61"/>
    <mergeCell ref="E62:F62"/>
    <mergeCell ref="E63:F63"/>
    <mergeCell ref="E51:F51"/>
    <mergeCell ref="E52:F52"/>
    <mergeCell ref="E53:F53"/>
    <mergeCell ref="E54:F54"/>
    <mergeCell ref="E55:F55"/>
    <mergeCell ref="E57:F57"/>
  </mergeCells>
  <pageMargins left="0.43307086614173229" right="0.23622047244094488" top="0.3543307086614173" bottom="0.55118110236220474" header="0.31496062992125984" footer="0.31496062992125984"/>
  <pageSetup paperSize="8" scale="29" orientation="portrait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2021-11-26T04:08:40Z</dcterms:modified>
</cp:coreProperties>
</file>