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70" windowWidth="20730" windowHeight="11700" activeTab="0"/>
  </bookViews>
  <sheets>
    <sheet name="35.01.11" sheetId="1" r:id="rId1"/>
  </sheets>
  <definedNames>
    <definedName name="_xlnm.Print_Area" localSheetId="0">'35.01.11'!$A$1:$R$107</definedName>
  </definedNames>
  <calcPr fullCalcOnLoad="1"/>
</workbook>
</file>

<file path=xl/sharedStrings.xml><?xml version="1.0" encoding="utf-8"?>
<sst xmlns="http://schemas.openxmlformats.org/spreadsheetml/2006/main" count="274" uniqueCount="224">
  <si>
    <t>Утверждено:</t>
  </si>
  <si>
    <t>Приказом  ГБОПУ  ЮЭТ</t>
  </si>
  <si>
    <t>_______________ В. М. Тучин</t>
  </si>
  <si>
    <t>УЧЕБНЫЙ ПЛАН</t>
  </si>
  <si>
    <t xml:space="preserve">государственного бюджетного  профессионального образовательного учреждения </t>
  </si>
  <si>
    <t>"Южноуральский энергетический техникум"</t>
  </si>
  <si>
    <t>по программе среднего профессионального образования</t>
  </si>
  <si>
    <t xml:space="preserve"> ( программа подготовки квалифицированных рабочих, служащих )</t>
  </si>
  <si>
    <t>по профессии 35.01.11 Мастер сельскохозяйственного производства</t>
  </si>
  <si>
    <t>Квалификация: Оператор животноводческих комплексов и механизированных ферм</t>
  </si>
  <si>
    <t xml:space="preserve">                        Слесарь по ремонту сельскохозяйственных машин и оборудования</t>
  </si>
  <si>
    <t xml:space="preserve">                        Тракторист-машинист сельскохозяйственного производства</t>
  </si>
  <si>
    <t xml:space="preserve">                        Водитель автомобиля</t>
  </si>
  <si>
    <t>Форма обучения - очная</t>
  </si>
  <si>
    <t>Нормативный срок обучения 3 года 10 месяцев</t>
  </si>
  <si>
    <t>На базе основного общего образования</t>
  </si>
  <si>
    <r>
      <t xml:space="preserve">Профиль получаемого профессионального образования </t>
    </r>
    <r>
      <rPr>
        <u val="single"/>
        <sz val="12"/>
        <color indexed="8"/>
        <rFont val="Times New Roman"/>
        <family val="1"/>
      </rPr>
      <t>технический</t>
    </r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</si>
  <si>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</si>
  <si>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</si>
  <si>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</si>
  <si>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</si>
  <si>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</si>
  <si>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</si>
  <si>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</si>
  <si>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</si>
  <si>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</t>
  </si>
  <si>
    <t>по профилю профессии</t>
  </si>
  <si>
    <t>I курс</t>
  </si>
  <si>
    <t>1</t>
  </si>
  <si>
    <t>II курс</t>
  </si>
  <si>
    <t>III курс</t>
  </si>
  <si>
    <t>IV курс</t>
  </si>
  <si>
    <t>2. План учебного процесса</t>
  </si>
  <si>
    <t>Индекс</t>
  </si>
  <si>
    <t>Наименование, циклов,разделов, дисциплин, профессиональных модулей, МДК, практик</t>
  </si>
  <si>
    <t>Формы промежуточных аттестаций</t>
  </si>
  <si>
    <t>Учебная нагрузка обучающихся</t>
  </si>
  <si>
    <t>Распределение обязательной  нагрузки по курсам и семестрам (часов в семестр)</t>
  </si>
  <si>
    <t>Максималь                  ная</t>
  </si>
  <si>
    <t>Самостоятельная   работа</t>
  </si>
  <si>
    <t>Обязательная</t>
  </si>
  <si>
    <t xml:space="preserve">1 сем.      </t>
  </si>
  <si>
    <t xml:space="preserve">2 сем.            </t>
  </si>
  <si>
    <t xml:space="preserve">3 сем.      </t>
  </si>
  <si>
    <t xml:space="preserve">4 сем.            </t>
  </si>
  <si>
    <t xml:space="preserve">5 сем.      </t>
  </si>
  <si>
    <t xml:space="preserve">6 сем.            </t>
  </si>
  <si>
    <t xml:space="preserve">7 сем.      </t>
  </si>
  <si>
    <t xml:space="preserve">8 сем.            </t>
  </si>
  <si>
    <t>всего занятий</t>
  </si>
  <si>
    <t xml:space="preserve"> занятий в подгруппах(лаб. и практ. занятий)</t>
  </si>
  <si>
    <t>количество недель</t>
  </si>
  <si>
    <t>О.00</t>
  </si>
  <si>
    <t>Общеобразовательный цикл</t>
  </si>
  <si>
    <t>ОУДБ.00</t>
  </si>
  <si>
    <t>Общеобразовательные учебные дисциплины(общие и по выбору) базовые</t>
  </si>
  <si>
    <t>ОУДБ.01</t>
  </si>
  <si>
    <t>Русский язык</t>
  </si>
  <si>
    <t>-,-,-,Э</t>
  </si>
  <si>
    <t>ОУДБ.02</t>
  </si>
  <si>
    <t>Литература</t>
  </si>
  <si>
    <t>-,-,-,ДЗ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</si>
  <si>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</si>
  <si>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</si>
  <si>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</si>
  <si>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</si>
  <si>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</si>
  <si>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</si>
  <si>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</si>
  <si>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</si>
  <si>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</si>
  <si>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</si>
  <si>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</si>
  <si>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</si>
  <si>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</si>
  <si>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-,ДЗ</t>
  </si>
  <si>
    <t>ОУДБ.10</t>
  </si>
  <si>
    <t>География</t>
  </si>
  <si>
    <t>ОУДБ.11</t>
  </si>
  <si>
    <t>Экология</t>
  </si>
  <si>
    <t>ОУДП.00</t>
  </si>
  <si>
    <t>Общеобразовательные учебные дисциплины (общие и по выбору) профильные</t>
  </si>
  <si>
    <t>ОУДП.01</t>
  </si>
  <si>
    <t>Математика:алгебра, начала математического анализа, геометрия</t>
  </si>
  <si>
    <t>ОУДП.02</t>
  </si>
  <si>
    <t>Информатика</t>
  </si>
  <si>
    <t>ДЗ,-,Э</t>
  </si>
  <si>
    <t>ОУДП.03</t>
  </si>
  <si>
    <t>Физика</t>
  </si>
  <si>
    <t>УДД.00</t>
  </si>
  <si>
    <t>Учебные дисциплины дополнительные</t>
  </si>
  <si>
    <t>УДД.01</t>
  </si>
  <si>
    <t>Основы черчения</t>
  </si>
  <si>
    <t>-, ДЗ</t>
  </si>
  <si>
    <t>УДД.02</t>
  </si>
  <si>
    <t>Технология</t>
  </si>
  <si>
    <t>УДД.03</t>
  </si>
  <si>
    <t>Основы исследовательской деятельности</t>
  </si>
  <si>
    <t>ОП.00</t>
  </si>
  <si>
    <t>Обще профессиональный цикл</t>
  </si>
  <si>
    <t>ОП.01</t>
  </si>
  <si>
    <t>Основы инженерной графики</t>
  </si>
  <si>
    <t>ОП.02</t>
  </si>
  <si>
    <t>Основы материаловедения и технология обще 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</si>
  <si>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</si>
  <si>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</si>
  <si>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</si>
  <si>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</si>
  <si>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</si>
  <si>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Основы агрономии</t>
  </si>
  <si>
    <t>ОП.06</t>
  </si>
  <si>
    <t>ОП.07</t>
  </si>
  <si>
    <t>Экономические и правовые основы производственной деятельности</t>
  </si>
  <si>
    <t>-,-,-,-,-,-,-,ДЗ</t>
  </si>
  <si>
    <t>ОП.08</t>
  </si>
  <si>
    <t>Экологические основы природопользования</t>
  </si>
  <si>
    <t>ОП.09</t>
  </si>
  <si>
    <t>Основы микробиологии санитарии и гигиены</t>
  </si>
  <si>
    <t>ОП.10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</si>
  <si>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</si>
  <si>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</si>
  <si>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</si>
  <si>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</si>
  <si>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</si>
  <si>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</si>
  <si>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Выполнение механизированных работ в растениеводстве</t>
  </si>
  <si>
    <t>МДК.01.01</t>
  </si>
  <si>
    <t>Технология механизированных работ в растениеводстве</t>
  </si>
  <si>
    <t>МДК.01.02</t>
  </si>
  <si>
    <t>Эксплуатация и техническое обслуживание сельскохозяйственных машин и оборудования</t>
  </si>
  <si>
    <t>УП.01</t>
  </si>
  <si>
    <t>ПП.01</t>
  </si>
  <si>
    <t>ПМ.1.ЭК</t>
  </si>
  <si>
    <t>Экзамен квалификационный</t>
  </si>
  <si>
    <t>-,-,-,-,-,Э</t>
  </si>
  <si>
    <t>ПМ.02</t>
  </si>
  <si>
    <t>Выполнение слесарных работ по ремонту и техническому обслуживанию сельскохозяйственных машин и оборудования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</si>
  <si>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</si>
  <si>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</si>
  <si>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УП.02</t>
  </si>
  <si>
    <t>ПП.02</t>
  </si>
  <si>
    <t>Производственная  практика</t>
  </si>
  <si>
    <t>ПМ.2ЭК</t>
  </si>
  <si>
    <t>-,-,-,Э,-,-,-,-</t>
  </si>
  <si>
    <t>ПМ.03</t>
  </si>
  <si>
    <t>Выполнение механизированных работ на животноводческих комплексах и механизированных фермах</t>
  </si>
  <si>
    <t>МДК.03.01</t>
  </si>
  <si>
    <t>Технология механизированных работ в животноводстве</t>
  </si>
  <si>
    <t>МДК.03.02</t>
  </si>
  <si>
    <t>Техническое обслуживание и ремонт оборудования животноводческих ферм и комплексов</t>
  </si>
  <si>
    <t>УП.03</t>
  </si>
  <si>
    <t>ПП.03</t>
  </si>
  <si>
    <t>ПМ.3. ЭК</t>
  </si>
  <si>
    <t>-,-,-,-,-,-,-,Э</t>
  </si>
  <si>
    <t>ПМ.04</t>
  </si>
  <si>
    <t>Транспортировка грузов и перевозка пассажиров</t>
  </si>
  <si>
    <t>МДК.04.01</t>
  </si>
  <si>
    <t>Теоретическая подготовка водителей автомобилей категории "В" и "С"</t>
  </si>
  <si>
    <t>УП.04</t>
  </si>
  <si>
    <t>ПП.04</t>
  </si>
  <si>
    <t>ПМ.04. ЭК</t>
  </si>
  <si>
    <t>ПМ.05</t>
  </si>
  <si>
    <t>Основы предпринимательства и трудоустройства на работу</t>
  </si>
  <si>
    <t>МДК.05.01</t>
  </si>
  <si>
    <t>Способы поиска работы, трудоустройства</t>
  </si>
  <si>
    <t>МДК.05.02</t>
  </si>
  <si>
    <t>Основы предпринимательства, открытие собственного дела</t>
  </si>
  <si>
    <t>УП.05</t>
  </si>
  <si>
    <t>ПМ.5. ЭК</t>
  </si>
  <si>
    <t>ФК.00</t>
  </si>
  <si>
    <t>Вождение*</t>
  </si>
  <si>
    <t>56/72/75*</t>
  </si>
  <si>
    <t>ГИА.00</t>
  </si>
  <si>
    <t>Государственная итоговая аттестация</t>
  </si>
  <si>
    <t>2нед.</t>
  </si>
  <si>
    <r>
      <t>Консультации 4 часа в год на студента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Государственная (итоговая) аттестация: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Выпускная </t>
    </r>
    <r>
      <rPr>
        <sz val="12"/>
        <color indexed="8"/>
        <rFont val="Times New Roman"/>
        <family val="1"/>
      </rPr>
      <t xml:space="preserve">квалификационная работа     </t>
    </r>
  </si>
  <si>
    <t>дисциплин и МДК</t>
  </si>
  <si>
    <t>УП</t>
  </si>
  <si>
    <t>ПП</t>
  </si>
  <si>
    <t>экзаменов</t>
  </si>
  <si>
    <t>дифф.зачетов</t>
  </si>
  <si>
    <t>зачетов</t>
  </si>
  <si>
    <t>З,ДЗ,З,ДЗ</t>
  </si>
  <si>
    <t>Обществознание (вкл. экономику и право)</t>
  </si>
  <si>
    <t>"-,-,-,ДЗ*</t>
  </si>
  <si>
    <t>"-,-,-,ДЗ**</t>
  </si>
  <si>
    <t>Э</t>
  </si>
  <si>
    <t>Основы зоотехнии</t>
  </si>
  <si>
    <t>ДЗ</t>
  </si>
  <si>
    <t>"-,-,-,-,-,Э</t>
  </si>
  <si>
    <t>"-,-,-,-,-,ДЗ</t>
  </si>
  <si>
    <t>-,-,-,-,З,ДЗ,З,ДЗ</t>
  </si>
  <si>
    <t>"-,-,-,ДЗ****</t>
  </si>
  <si>
    <t>ОУДП.04</t>
  </si>
  <si>
    <t>Астрономия</t>
  </si>
  <si>
    <t>0 З//2 ДЗ//3 Э</t>
  </si>
  <si>
    <t>-,-,Э</t>
  </si>
  <si>
    <t>21//1</t>
  </si>
  <si>
    <t>6//11</t>
  </si>
  <si>
    <t>БЖ 3 курс 2 семестр 36 часов ВПС</t>
  </si>
  <si>
    <t>З,ДЗ,-,ДЗ</t>
  </si>
  <si>
    <t>3З//10 ДЗ//1Э</t>
  </si>
  <si>
    <t>0 З//8 ДЗ//11 Э</t>
  </si>
  <si>
    <t>2 З//10ДЗ//11 Э</t>
  </si>
  <si>
    <t>0 З//3 ДЗ//0 Э</t>
  </si>
  <si>
    <t>3 З// 15 ДЗ// 4 Э</t>
  </si>
  <si>
    <t>8 З/33ДЗ/15 Э</t>
  </si>
  <si>
    <t>35.01.11-41А-17</t>
  </si>
  <si>
    <t>№  от 15  июня 2020 г.</t>
  </si>
  <si>
    <t>4/12</t>
  </si>
  <si>
    <t>"-,-,-,-,-,ДЗ***</t>
  </si>
  <si>
    <t>15/1</t>
  </si>
  <si>
    <t>21/3</t>
  </si>
  <si>
    <t>Всего часов обучения по учебным циклам и разделу "Физическая культура"</t>
  </si>
  <si>
    <t>20/2/1ВПС</t>
  </si>
  <si>
    <t>2/18</t>
  </si>
  <si>
    <t>-,-,-,-,З,ДЗ</t>
  </si>
  <si>
    <t>1 З//8ДЗ// 1 Э</t>
  </si>
  <si>
    <t>3 З//18 ДЗ// 11 Э</t>
  </si>
  <si>
    <t>-,-,ДЗ,-,-,-,-,ДЗ</t>
  </si>
  <si>
    <t>Э (м)</t>
  </si>
  <si>
    <t>Э (М)</t>
  </si>
  <si>
    <t>"-,-,-,-,-,-,Э</t>
  </si>
  <si>
    <t>"-,-,-,-,-,-,ДЗ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</si>
</sst>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dd&quot;.&quot;mm&quot;.&quot;yy"/>
    <numFmt numFmtId="174" formatCode="#,##0.00&quot; &quot;[$руб.-419];[Red]&quot;-&quot;#,##0.00&quot; &quot;[$руб.-419]"/>
    <numFmt numFmtId="175" formatCode="[$-FC19]d\ mmmm\ yyyy\ &quot;г.&quot;"/>
  </numFmts>
  <fonts count="80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1"/>
      <family val="0"/>
    </font>
    <font>
      <b/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FF0000"/>
      <name val="Arial1"/>
      <family val="0"/>
    </font>
    <font>
      <b/>
      <sz val="9"/>
      <color rgb="FF00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008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2" fontId="44" fillId="0" borderId="0" applyBorder="0" applyProtection="0">
      <alignment/>
    </xf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74" fontId="46" fillId="0" borderId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172" fontId="57" fillId="0" borderId="0" applyBorder="0" applyProtection="0">
      <alignment/>
    </xf>
    <xf numFmtId="172" fontId="58" fillId="0" borderId="0" applyBorder="0" applyProtection="0">
      <alignment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172" fontId="64" fillId="0" borderId="0" xfId="33" applyFont="1" applyFill="1" applyAlignment="1">
      <alignment/>
    </xf>
    <xf numFmtId="172" fontId="64" fillId="0" borderId="0" xfId="33" applyFont="1" applyFill="1" applyAlignment="1">
      <alignment horizontal="left"/>
    </xf>
    <xf numFmtId="172" fontId="44" fillId="0" borderId="0" xfId="33" applyFont="1" applyFill="1" applyAlignment="1">
      <alignment/>
    </xf>
    <xf numFmtId="172" fontId="65" fillId="0" borderId="0" xfId="33" applyFont="1" applyFill="1" applyAlignment="1">
      <alignment/>
    </xf>
    <xf numFmtId="172" fontId="65" fillId="0" borderId="0" xfId="33" applyFont="1" applyFill="1" applyAlignment="1">
      <alignment horizontal="center" vertical="center" wrapText="1"/>
    </xf>
    <xf numFmtId="172" fontId="66" fillId="0" borderId="0" xfId="33" applyFont="1" applyFill="1" applyAlignment="1">
      <alignment horizontal="center" vertical="center" wrapText="1"/>
    </xf>
    <xf numFmtId="172" fontId="67" fillId="0" borderId="10" xfId="33" applyFont="1" applyFill="1" applyBorder="1" applyAlignment="1">
      <alignment horizontal="center" vertical="center" wrapText="1"/>
    </xf>
    <xf numFmtId="172" fontId="65" fillId="0" borderId="0" xfId="33" applyFont="1" applyFill="1" applyAlignment="1">
      <alignment vertical="center" wrapText="1"/>
    </xf>
    <xf numFmtId="172" fontId="66" fillId="0" borderId="0" xfId="33" applyFont="1" applyFill="1" applyAlignment="1">
      <alignment vertical="center" wrapText="1"/>
    </xf>
    <xf numFmtId="49" fontId="67" fillId="0" borderId="10" xfId="33" applyNumberFormat="1" applyFont="1" applyFill="1" applyBorder="1" applyAlignment="1">
      <alignment horizontal="center" vertical="center" wrapText="1"/>
    </xf>
    <xf numFmtId="172" fontId="67" fillId="0" borderId="11" xfId="33" applyFont="1" applyFill="1" applyBorder="1" applyAlignment="1">
      <alignment horizontal="center" vertical="center" wrapText="1"/>
    </xf>
    <xf numFmtId="172" fontId="67" fillId="0" borderId="0" xfId="33" applyFont="1" applyFill="1" applyAlignment="1">
      <alignment horizontal="center" vertical="center" wrapText="1"/>
    </xf>
    <xf numFmtId="172" fontId="68" fillId="0" borderId="10" xfId="33" applyFont="1" applyFill="1" applyBorder="1" applyAlignment="1">
      <alignment horizontal="center" vertical="center" wrapText="1"/>
    </xf>
    <xf numFmtId="172" fontId="44" fillId="33" borderId="0" xfId="33" applyFont="1" applyFill="1" applyAlignment="1">
      <alignment/>
    </xf>
    <xf numFmtId="172" fontId="65" fillId="0" borderId="10" xfId="33" applyFont="1" applyFill="1" applyBorder="1" applyAlignment="1">
      <alignment vertical="top" wrapText="1"/>
    </xf>
    <xf numFmtId="49" fontId="65" fillId="0" borderId="10" xfId="33" applyNumberFormat="1" applyFont="1" applyFill="1" applyBorder="1" applyAlignment="1">
      <alignment horizontal="center" vertical="center" wrapText="1"/>
    </xf>
    <xf numFmtId="172" fontId="65" fillId="0" borderId="10" xfId="33" applyFont="1" applyFill="1" applyBorder="1" applyAlignment="1">
      <alignment horizontal="center" vertical="center" wrapText="1"/>
    </xf>
    <xf numFmtId="172" fontId="65" fillId="0" borderId="12" xfId="33" applyFont="1" applyFill="1" applyBorder="1" applyAlignment="1">
      <alignment horizontal="center" vertical="center" wrapText="1"/>
    </xf>
    <xf numFmtId="172" fontId="44" fillId="34" borderId="0" xfId="33" applyFont="1" applyFill="1" applyAlignment="1">
      <alignment/>
    </xf>
    <xf numFmtId="172" fontId="44" fillId="35" borderId="0" xfId="33" applyFont="1" applyFill="1" applyAlignment="1">
      <alignment/>
    </xf>
    <xf numFmtId="172" fontId="44" fillId="36" borderId="0" xfId="33" applyFont="1" applyFill="1" applyAlignment="1">
      <alignment/>
    </xf>
    <xf numFmtId="172" fontId="65" fillId="0" borderId="10" xfId="33" applyFont="1" applyFill="1" applyBorder="1" applyAlignment="1">
      <alignment horizontal="left" vertical="top" wrapText="1"/>
    </xf>
    <xf numFmtId="172" fontId="69" fillId="0" borderId="12" xfId="33" applyFont="1" applyFill="1" applyBorder="1" applyAlignment="1">
      <alignment horizontal="center" vertical="center" wrapText="1"/>
    </xf>
    <xf numFmtId="172" fontId="65" fillId="0" borderId="10" xfId="33" applyFont="1" applyFill="1" applyBorder="1" applyAlignment="1">
      <alignment vertical="top"/>
    </xf>
    <xf numFmtId="172" fontId="70" fillId="0" borderId="0" xfId="33" applyFont="1" applyFill="1" applyAlignment="1">
      <alignment/>
    </xf>
    <xf numFmtId="172" fontId="71" fillId="0" borderId="0" xfId="33" applyFont="1" applyFill="1" applyAlignment="1">
      <alignment/>
    </xf>
    <xf numFmtId="172" fontId="68" fillId="0" borderId="10" xfId="33" applyFont="1" applyFill="1" applyBorder="1" applyAlignment="1">
      <alignment horizontal="center" vertical="center"/>
    </xf>
    <xf numFmtId="172" fontId="65" fillId="0" borderId="0" xfId="33" applyFont="1" applyFill="1" applyAlignment="1">
      <alignment wrapText="1"/>
    </xf>
    <xf numFmtId="49" fontId="65" fillId="0" borderId="0" xfId="33" applyNumberFormat="1" applyFont="1" applyFill="1" applyAlignment="1">
      <alignment/>
    </xf>
    <xf numFmtId="172" fontId="68" fillId="0" borderId="11" xfId="33" applyFont="1" applyFill="1" applyBorder="1" applyAlignment="1">
      <alignment vertical="top" wrapText="1"/>
    </xf>
    <xf numFmtId="172" fontId="65" fillId="0" borderId="11" xfId="33" applyFont="1" applyFill="1" applyBorder="1" applyAlignment="1">
      <alignment vertical="top" wrapText="1"/>
    </xf>
    <xf numFmtId="49" fontId="65" fillId="0" borderId="11" xfId="33" applyNumberFormat="1" applyFont="1" applyFill="1" applyBorder="1" applyAlignment="1">
      <alignment horizontal="center" vertical="center" wrapText="1"/>
    </xf>
    <xf numFmtId="172" fontId="65" fillId="0" borderId="11" xfId="33" applyFont="1" applyFill="1" applyBorder="1" applyAlignment="1">
      <alignment horizontal="center" vertical="center" wrapText="1"/>
    </xf>
    <xf numFmtId="172" fontId="69" fillId="0" borderId="13" xfId="33" applyFont="1" applyFill="1" applyBorder="1" applyAlignment="1">
      <alignment horizontal="center" vertical="center" wrapText="1"/>
    </xf>
    <xf numFmtId="172" fontId="65" fillId="0" borderId="14" xfId="33" applyFont="1" applyFill="1" applyBorder="1" applyAlignment="1">
      <alignment vertical="top" wrapText="1"/>
    </xf>
    <xf numFmtId="49" fontId="65" fillId="0" borderId="14" xfId="33" applyNumberFormat="1" applyFont="1" applyFill="1" applyBorder="1" applyAlignment="1">
      <alignment horizontal="center" vertical="center" wrapText="1"/>
    </xf>
    <xf numFmtId="172" fontId="65" fillId="0" borderId="14" xfId="33" applyFont="1" applyFill="1" applyBorder="1" applyAlignment="1">
      <alignment horizontal="center" vertical="center" wrapText="1"/>
    </xf>
    <xf numFmtId="172" fontId="65" fillId="0" borderId="15" xfId="33" applyFont="1" applyFill="1" applyBorder="1" applyAlignment="1">
      <alignment horizontal="center" vertical="center" wrapText="1"/>
    </xf>
    <xf numFmtId="172" fontId="68" fillId="0" borderId="16" xfId="33" applyFont="1" applyFill="1" applyBorder="1" applyAlignment="1">
      <alignment vertical="top" wrapText="1"/>
    </xf>
    <xf numFmtId="172" fontId="68" fillId="0" borderId="17" xfId="33" applyFont="1" applyFill="1" applyBorder="1" applyAlignment="1">
      <alignment vertical="top" wrapText="1"/>
    </xf>
    <xf numFmtId="49" fontId="68" fillId="0" borderId="17" xfId="33" applyNumberFormat="1" applyFont="1" applyFill="1" applyBorder="1" applyAlignment="1">
      <alignment horizontal="center" vertical="center" wrapText="1"/>
    </xf>
    <xf numFmtId="172" fontId="68" fillId="0" borderId="17" xfId="33" applyFont="1" applyFill="1" applyBorder="1" applyAlignment="1">
      <alignment horizontal="center" vertical="center" wrapText="1"/>
    </xf>
    <xf numFmtId="172" fontId="65" fillId="0" borderId="13" xfId="33" applyFont="1" applyFill="1" applyBorder="1" applyAlignment="1">
      <alignment horizontal="center" vertical="center" wrapText="1"/>
    </xf>
    <xf numFmtId="49" fontId="68" fillId="0" borderId="11" xfId="33" applyNumberFormat="1" applyFont="1" applyFill="1" applyBorder="1" applyAlignment="1">
      <alignment horizontal="center" vertical="center" wrapText="1"/>
    </xf>
    <xf numFmtId="172" fontId="68" fillId="0" borderId="11" xfId="33" applyFont="1" applyFill="1" applyBorder="1" applyAlignment="1">
      <alignment horizontal="center" vertical="center" wrapText="1"/>
    </xf>
    <xf numFmtId="172" fontId="68" fillId="0" borderId="17" xfId="33" applyFont="1" applyFill="1" applyBorder="1" applyAlignment="1">
      <alignment horizontal="left" vertical="top" wrapText="1"/>
    </xf>
    <xf numFmtId="172" fontId="68" fillId="0" borderId="18" xfId="33" applyFont="1" applyFill="1" applyBorder="1" applyAlignment="1">
      <alignment horizontal="center" vertical="center" wrapText="1"/>
    </xf>
    <xf numFmtId="172" fontId="68" fillId="34" borderId="17" xfId="33" applyFont="1" applyFill="1" applyBorder="1" applyAlignment="1">
      <alignment horizontal="center" vertical="center" wrapText="1"/>
    </xf>
    <xf numFmtId="49" fontId="65" fillId="0" borderId="17" xfId="33" applyNumberFormat="1" applyFont="1" applyFill="1" applyBorder="1" applyAlignment="1">
      <alignment horizontal="center" vertical="center" wrapText="1"/>
    </xf>
    <xf numFmtId="172" fontId="65" fillId="0" borderId="17" xfId="33" applyFont="1" applyFill="1" applyBorder="1" applyAlignment="1">
      <alignment horizontal="center" vertical="center" wrapText="1"/>
    </xf>
    <xf numFmtId="172" fontId="65" fillId="0" borderId="19" xfId="33" applyFont="1" applyFill="1" applyBorder="1" applyAlignment="1">
      <alignment horizontal="center" vertical="center" wrapText="1"/>
    </xf>
    <xf numFmtId="172" fontId="68" fillId="0" borderId="20" xfId="33" applyFont="1" applyFill="1" applyBorder="1" applyAlignment="1">
      <alignment vertical="top" wrapText="1"/>
    </xf>
    <xf numFmtId="172" fontId="72" fillId="0" borderId="20" xfId="33" applyFont="1" applyFill="1" applyBorder="1" applyAlignment="1">
      <alignment vertical="top" wrapText="1"/>
    </xf>
    <xf numFmtId="172" fontId="73" fillId="0" borderId="21" xfId="33" applyFont="1" applyFill="1" applyBorder="1" applyAlignment="1">
      <alignment horizontal="center" vertical="top" wrapText="1"/>
    </xf>
    <xf numFmtId="172" fontId="72" fillId="0" borderId="21" xfId="33" applyFont="1" applyFill="1" applyBorder="1" applyAlignment="1">
      <alignment horizontal="center" wrapText="1"/>
    </xf>
    <xf numFmtId="172" fontId="65" fillId="0" borderId="22" xfId="33" applyFont="1" applyFill="1" applyBorder="1" applyAlignment="1">
      <alignment horizontal="center" vertical="center" wrapText="1"/>
    </xf>
    <xf numFmtId="172" fontId="65" fillId="0" borderId="20" xfId="33" applyFont="1" applyFill="1" applyBorder="1" applyAlignment="1">
      <alignment horizontal="center" vertical="center" wrapText="1"/>
    </xf>
    <xf numFmtId="172" fontId="68" fillId="0" borderId="20" xfId="33" applyFont="1" applyFill="1" applyBorder="1" applyAlignment="1">
      <alignment horizontal="center" vertical="center" wrapText="1"/>
    </xf>
    <xf numFmtId="172" fontId="68" fillId="0" borderId="17" xfId="33" applyFont="1" applyFill="1" applyBorder="1" applyAlignment="1">
      <alignment horizontal="right" vertical="top" wrapText="1"/>
    </xf>
    <xf numFmtId="49" fontId="68" fillId="0" borderId="20" xfId="33" applyNumberFormat="1" applyFont="1" applyFill="1" applyBorder="1" applyAlignment="1">
      <alignment horizontal="center" vertical="center" wrapText="1"/>
    </xf>
    <xf numFmtId="172" fontId="67" fillId="0" borderId="13" xfId="33" applyFont="1" applyFill="1" applyBorder="1" applyAlignment="1">
      <alignment horizontal="center" vertical="center" wrapText="1"/>
    </xf>
    <xf numFmtId="172" fontId="74" fillId="0" borderId="16" xfId="33" applyFont="1" applyFill="1" applyBorder="1" applyAlignment="1">
      <alignment horizontal="center" vertical="center" wrapText="1"/>
    </xf>
    <xf numFmtId="172" fontId="74" fillId="0" borderId="17" xfId="33" applyFont="1" applyFill="1" applyBorder="1" applyAlignment="1">
      <alignment horizontal="center" vertical="center" wrapText="1"/>
    </xf>
    <xf numFmtId="172" fontId="74" fillId="0" borderId="23" xfId="33" applyFont="1" applyFill="1" applyBorder="1" applyAlignment="1">
      <alignment horizontal="center" vertical="center" wrapText="1"/>
    </xf>
    <xf numFmtId="172" fontId="67" fillId="0" borderId="24" xfId="33" applyFont="1" applyFill="1" applyBorder="1" applyAlignment="1">
      <alignment horizontal="center" vertical="center" wrapText="1"/>
    </xf>
    <xf numFmtId="172" fontId="67" fillId="0" borderId="25" xfId="33" applyFont="1" applyFill="1" applyBorder="1" applyAlignment="1">
      <alignment horizontal="center" vertical="center" wrapText="1"/>
    </xf>
    <xf numFmtId="172" fontId="65" fillId="0" borderId="16" xfId="33" applyFont="1" applyFill="1" applyBorder="1" applyAlignment="1">
      <alignment vertical="top" wrapText="1"/>
    </xf>
    <xf numFmtId="172" fontId="65" fillId="0" borderId="17" xfId="33" applyFont="1" applyFill="1" applyBorder="1" applyAlignment="1">
      <alignment vertical="top" wrapText="1"/>
    </xf>
    <xf numFmtId="172" fontId="68" fillId="0" borderId="19" xfId="33" applyFont="1" applyFill="1" applyBorder="1" applyAlignment="1">
      <alignment horizontal="center" vertical="center" wrapText="1"/>
    </xf>
    <xf numFmtId="172" fontId="68" fillId="0" borderId="26" xfId="33" applyFont="1" applyFill="1" applyBorder="1" applyAlignment="1">
      <alignment horizontal="center" vertical="center" wrapText="1"/>
    </xf>
    <xf numFmtId="172" fontId="65" fillId="0" borderId="27" xfId="33" applyFont="1" applyFill="1" applyBorder="1" applyAlignment="1">
      <alignment horizontal="center" vertical="center" wrapText="1"/>
    </xf>
    <xf numFmtId="49" fontId="65" fillId="0" borderId="12" xfId="33" applyNumberFormat="1" applyFont="1" applyFill="1" applyBorder="1" applyAlignment="1">
      <alignment horizontal="center" vertical="center" wrapText="1"/>
    </xf>
    <xf numFmtId="172" fontId="65" fillId="0" borderId="28" xfId="33" applyFont="1" applyFill="1" applyBorder="1" applyAlignment="1">
      <alignment horizontal="center" vertical="center" wrapText="1"/>
    </xf>
    <xf numFmtId="172" fontId="65" fillId="0" borderId="23" xfId="33" applyFont="1" applyFill="1" applyBorder="1" applyAlignment="1">
      <alignment horizontal="center" vertical="center" wrapText="1"/>
    </xf>
    <xf numFmtId="172" fontId="65" fillId="0" borderId="29" xfId="33" applyFont="1" applyFill="1" applyBorder="1" applyAlignment="1">
      <alignment horizontal="center" vertical="center" wrapText="1"/>
    </xf>
    <xf numFmtId="172" fontId="65" fillId="0" borderId="30" xfId="33" applyFont="1" applyFill="1" applyBorder="1" applyAlignment="1">
      <alignment horizontal="center" vertical="center" wrapText="1"/>
    </xf>
    <xf numFmtId="172" fontId="67" fillId="37" borderId="10" xfId="33" applyFont="1" applyFill="1" applyBorder="1" applyAlignment="1">
      <alignment horizontal="center" vertical="center" wrapText="1"/>
    </xf>
    <xf numFmtId="172" fontId="44" fillId="38" borderId="0" xfId="33" applyFont="1" applyFill="1" applyAlignment="1">
      <alignment/>
    </xf>
    <xf numFmtId="172" fontId="44" fillId="37" borderId="0" xfId="33" applyFont="1" applyFill="1" applyAlignment="1">
      <alignment/>
    </xf>
    <xf numFmtId="172" fontId="75" fillId="0" borderId="0" xfId="33" applyFont="1" applyFill="1" applyAlignment="1">
      <alignment/>
    </xf>
    <xf numFmtId="172" fontId="75" fillId="38" borderId="0" xfId="33" applyFont="1" applyFill="1" applyAlignment="1">
      <alignment/>
    </xf>
    <xf numFmtId="172" fontId="75" fillId="37" borderId="0" xfId="33" applyFont="1" applyFill="1" applyAlignment="1">
      <alignment/>
    </xf>
    <xf numFmtId="172" fontId="76" fillId="0" borderId="21" xfId="33" applyFont="1" applyFill="1" applyBorder="1" applyAlignment="1">
      <alignment horizontal="center" wrapText="1"/>
    </xf>
    <xf numFmtId="172" fontId="68" fillId="0" borderId="20" xfId="33" applyFont="1" applyFill="1" applyBorder="1" applyAlignment="1">
      <alignment horizontal="left" vertical="top" wrapText="1"/>
    </xf>
    <xf numFmtId="172" fontId="77" fillId="0" borderId="20" xfId="33" applyFont="1" applyFill="1" applyBorder="1" applyAlignment="1">
      <alignment horizontal="center" vertical="center" wrapText="1"/>
    </xf>
    <xf numFmtId="172" fontId="68" fillId="0" borderId="22" xfId="33" applyFont="1" applyFill="1" applyBorder="1" applyAlignment="1">
      <alignment horizontal="center" vertical="center" wrapText="1"/>
    </xf>
    <xf numFmtId="172" fontId="65" fillId="0" borderId="31" xfId="33" applyFont="1" applyFill="1" applyBorder="1" applyAlignment="1">
      <alignment horizontal="center" vertical="center" wrapText="1"/>
    </xf>
    <xf numFmtId="172" fontId="65" fillId="0" borderId="32" xfId="33" applyFont="1" applyFill="1" applyBorder="1" applyAlignment="1">
      <alignment horizontal="center" wrapText="1"/>
    </xf>
    <xf numFmtId="172" fontId="68" fillId="0" borderId="25" xfId="33" applyFont="1" applyFill="1" applyBorder="1" applyAlignment="1">
      <alignment vertical="top" wrapText="1"/>
    </xf>
    <xf numFmtId="172" fontId="65" fillId="0" borderId="33" xfId="33" applyFont="1" applyFill="1" applyBorder="1" applyAlignment="1">
      <alignment vertical="top" wrapText="1"/>
    </xf>
    <xf numFmtId="172" fontId="65" fillId="0" borderId="24" xfId="33" applyFont="1" applyFill="1" applyBorder="1" applyAlignment="1">
      <alignment vertical="top" wrapText="1"/>
    </xf>
    <xf numFmtId="172" fontId="65" fillId="0" borderId="25" xfId="33" applyFont="1" applyFill="1" applyBorder="1" applyAlignment="1">
      <alignment vertical="top" wrapText="1"/>
    </xf>
    <xf numFmtId="172" fontId="68" fillId="0" borderId="34" xfId="33" applyFont="1" applyFill="1" applyBorder="1" applyAlignment="1">
      <alignment vertical="top" wrapText="1"/>
    </xf>
    <xf numFmtId="172" fontId="68" fillId="0" borderId="35" xfId="33" applyFont="1" applyFill="1" applyBorder="1" applyAlignment="1">
      <alignment horizontal="center" vertical="center" wrapText="1"/>
    </xf>
    <xf numFmtId="172" fontId="68" fillId="0" borderId="36" xfId="33" applyFont="1" applyFill="1" applyBorder="1" applyAlignment="1">
      <alignment horizontal="center" wrapText="1"/>
    </xf>
    <xf numFmtId="172" fontId="68" fillId="0" borderId="0" xfId="33" applyFont="1" applyFill="1" applyAlignment="1">
      <alignment horizontal="left" vertical="top" wrapText="1"/>
    </xf>
    <xf numFmtId="172" fontId="68" fillId="0" borderId="37" xfId="33" applyFont="1" applyFill="1" applyBorder="1" applyAlignment="1">
      <alignment horizontal="center" vertical="center" wrapText="1"/>
    </xf>
    <xf numFmtId="172" fontId="68" fillId="0" borderId="38" xfId="33" applyFont="1" applyFill="1" applyBorder="1" applyAlignment="1">
      <alignment horizontal="center" vertical="center" wrapText="1"/>
    </xf>
    <xf numFmtId="172" fontId="65" fillId="0" borderId="39" xfId="33" applyFont="1" applyFill="1" applyBorder="1" applyAlignment="1">
      <alignment horizontal="center" vertical="center" wrapText="1"/>
    </xf>
    <xf numFmtId="172" fontId="65" fillId="0" borderId="40" xfId="33" applyFont="1" applyFill="1" applyBorder="1" applyAlignment="1">
      <alignment horizontal="center" vertical="center" wrapText="1"/>
    </xf>
    <xf numFmtId="172" fontId="65" fillId="0" borderId="38" xfId="33" applyFont="1" applyFill="1" applyBorder="1" applyAlignment="1">
      <alignment horizontal="center" vertical="center" wrapText="1"/>
    </xf>
    <xf numFmtId="172" fontId="68" fillId="0" borderId="14" xfId="33" applyFont="1" applyFill="1" applyBorder="1" applyAlignment="1">
      <alignment horizontal="center" vertical="center" wrapText="1"/>
    </xf>
    <xf numFmtId="172" fontId="68" fillId="0" borderId="40" xfId="33" applyFont="1" applyFill="1" applyBorder="1" applyAlignment="1">
      <alignment horizontal="center" vertical="center" wrapText="1"/>
    </xf>
    <xf numFmtId="172" fontId="65" fillId="0" borderId="37" xfId="33" applyFont="1" applyFill="1" applyBorder="1" applyAlignment="1">
      <alignment horizontal="center" vertical="center" wrapText="1"/>
    </xf>
    <xf numFmtId="172" fontId="68" fillId="0" borderId="41" xfId="33" applyFont="1" applyFill="1" applyBorder="1" applyAlignment="1">
      <alignment horizontal="center" vertical="center" wrapText="1"/>
    </xf>
    <xf numFmtId="172" fontId="69" fillId="0" borderId="20" xfId="33" applyFont="1" applyFill="1" applyBorder="1" applyAlignment="1">
      <alignment horizontal="center" vertical="center" wrapText="1"/>
    </xf>
    <xf numFmtId="172" fontId="69" fillId="0" borderId="41" xfId="33" applyFont="1" applyFill="1" applyBorder="1" applyAlignment="1">
      <alignment horizontal="center" vertical="center" wrapText="1"/>
    </xf>
    <xf numFmtId="172" fontId="68" fillId="0" borderId="42" xfId="33" applyFont="1" applyFill="1" applyBorder="1" applyAlignment="1">
      <alignment horizontal="center" vertical="center" wrapText="1"/>
    </xf>
    <xf numFmtId="172" fontId="68" fillId="0" borderId="43" xfId="33" applyFont="1" applyFill="1" applyBorder="1" applyAlignment="1">
      <alignment horizontal="center" wrapText="1"/>
    </xf>
    <xf numFmtId="172" fontId="65" fillId="0" borderId="20" xfId="33" applyFont="1" applyFill="1" applyBorder="1" applyAlignment="1">
      <alignment vertical="top" wrapText="1"/>
    </xf>
    <xf numFmtId="172" fontId="65" fillId="0" borderId="44" xfId="33" applyFont="1" applyFill="1" applyBorder="1" applyAlignment="1">
      <alignment vertical="top" wrapText="1"/>
    </xf>
    <xf numFmtId="49" fontId="65" fillId="0" borderId="44" xfId="33" applyNumberFormat="1" applyFont="1" applyFill="1" applyBorder="1" applyAlignment="1">
      <alignment horizontal="center" vertical="center" wrapText="1"/>
    </xf>
    <xf numFmtId="172" fontId="65" fillId="0" borderId="44" xfId="33" applyFont="1" applyFill="1" applyBorder="1" applyAlignment="1">
      <alignment horizontal="center" vertical="center" wrapText="1"/>
    </xf>
    <xf numFmtId="172" fontId="65" fillId="0" borderId="45" xfId="33" applyFont="1" applyFill="1" applyBorder="1" applyAlignment="1">
      <alignment horizontal="center" vertical="center" wrapText="1"/>
    </xf>
    <xf numFmtId="172" fontId="68" fillId="0" borderId="44" xfId="33" applyFont="1" applyFill="1" applyBorder="1" applyAlignment="1">
      <alignment horizontal="center" vertical="center" wrapText="1"/>
    </xf>
    <xf numFmtId="172" fontId="68" fillId="0" borderId="46" xfId="33" applyFont="1" applyFill="1" applyBorder="1" applyAlignment="1">
      <alignment horizontal="center" vertical="center" wrapText="1"/>
    </xf>
    <xf numFmtId="172" fontId="64" fillId="6" borderId="0" xfId="33" applyFont="1" applyFill="1" applyAlignment="1">
      <alignment/>
    </xf>
    <xf numFmtId="0" fontId="0" fillId="6" borderId="0" xfId="0" applyFill="1" applyAlignment="1">
      <alignment/>
    </xf>
    <xf numFmtId="172" fontId="65" fillId="6" borderId="0" xfId="33" applyFont="1" applyFill="1" applyAlignment="1">
      <alignment horizontal="center" vertical="center" wrapText="1"/>
    </xf>
    <xf numFmtId="172" fontId="67" fillId="6" borderId="0" xfId="33" applyFont="1" applyFill="1" applyAlignment="1">
      <alignment horizontal="center" vertical="center" wrapText="1"/>
    </xf>
    <xf numFmtId="172" fontId="78" fillId="6" borderId="0" xfId="33" applyFont="1" applyFill="1" applyAlignment="1">
      <alignment horizontal="center" vertical="center" wrapText="1"/>
    </xf>
    <xf numFmtId="172" fontId="68" fillId="6" borderId="11" xfId="33" applyFont="1" applyFill="1" applyBorder="1" applyAlignment="1">
      <alignment horizontal="center" vertical="center" wrapText="1"/>
    </xf>
    <xf numFmtId="172" fontId="68" fillId="6" borderId="17" xfId="33" applyFont="1" applyFill="1" applyBorder="1" applyAlignment="1">
      <alignment horizontal="center" vertical="center" wrapText="1"/>
    </xf>
    <xf numFmtId="172" fontId="65" fillId="6" borderId="14" xfId="33" applyFont="1" applyFill="1" applyBorder="1" applyAlignment="1">
      <alignment horizontal="center" vertical="center" wrapText="1"/>
    </xf>
    <xf numFmtId="172" fontId="65" fillId="6" borderId="10" xfId="33" applyFont="1" applyFill="1" applyBorder="1" applyAlignment="1">
      <alignment horizontal="center" vertical="center" wrapText="1"/>
    </xf>
    <xf numFmtId="172" fontId="65" fillId="6" borderId="11" xfId="33" applyFont="1" applyFill="1" applyBorder="1" applyAlignment="1">
      <alignment horizontal="center" vertical="center" wrapText="1"/>
    </xf>
    <xf numFmtId="172" fontId="65" fillId="6" borderId="17" xfId="33" applyFont="1" applyFill="1" applyBorder="1" applyAlignment="1">
      <alignment horizontal="center" vertical="center" wrapText="1"/>
    </xf>
    <xf numFmtId="172" fontId="65" fillId="6" borderId="44" xfId="33" applyFont="1" applyFill="1" applyBorder="1" applyAlignment="1">
      <alignment horizontal="center" vertical="center" wrapText="1"/>
    </xf>
    <xf numFmtId="172" fontId="65" fillId="6" borderId="20" xfId="33" applyFont="1" applyFill="1" applyBorder="1" applyAlignment="1">
      <alignment horizontal="center" vertical="center" wrapText="1"/>
    </xf>
    <xf numFmtId="172" fontId="68" fillId="6" borderId="20" xfId="33" applyFont="1" applyFill="1" applyBorder="1" applyAlignment="1">
      <alignment horizontal="center" vertical="center" wrapText="1"/>
    </xf>
    <xf numFmtId="172" fontId="77" fillId="6" borderId="10" xfId="33" applyFont="1" applyFill="1" applyBorder="1" applyAlignment="1">
      <alignment horizontal="center" vertical="center" wrapText="1"/>
    </xf>
    <xf numFmtId="172" fontId="68" fillId="6" borderId="10" xfId="33" applyFont="1" applyFill="1" applyBorder="1" applyAlignment="1">
      <alignment horizontal="center" vertical="center" wrapText="1"/>
    </xf>
    <xf numFmtId="172" fontId="68" fillId="6" borderId="10" xfId="33" applyFont="1" applyFill="1" applyBorder="1" applyAlignment="1">
      <alignment horizontal="center" vertical="center"/>
    </xf>
    <xf numFmtId="172" fontId="68" fillId="6" borderId="36" xfId="33" applyFont="1" applyFill="1" applyBorder="1" applyAlignment="1">
      <alignment horizontal="center" wrapText="1"/>
    </xf>
    <xf numFmtId="172" fontId="44" fillId="6" borderId="0" xfId="33" applyFont="1" applyFill="1" applyAlignment="1">
      <alignment/>
    </xf>
    <xf numFmtId="172" fontId="75" fillId="6" borderId="0" xfId="33" applyFont="1" applyFill="1" applyAlignment="1">
      <alignment/>
    </xf>
    <xf numFmtId="172" fontId="64" fillId="3" borderId="0" xfId="33" applyFont="1" applyFill="1" applyAlignment="1">
      <alignment/>
    </xf>
    <xf numFmtId="0" fontId="0" fillId="3" borderId="0" xfId="0" applyFill="1" applyAlignment="1">
      <alignment/>
    </xf>
    <xf numFmtId="172" fontId="65" fillId="3" borderId="0" xfId="33" applyFont="1" applyFill="1" applyAlignment="1">
      <alignment horizontal="center" vertical="center" wrapText="1"/>
    </xf>
    <xf numFmtId="172" fontId="67" fillId="3" borderId="0" xfId="33" applyFont="1" applyFill="1" applyAlignment="1">
      <alignment horizontal="center" vertical="center" wrapText="1"/>
    </xf>
    <xf numFmtId="172" fontId="68" fillId="3" borderId="11" xfId="33" applyFont="1" applyFill="1" applyBorder="1" applyAlignment="1">
      <alignment horizontal="center" vertical="center" wrapText="1"/>
    </xf>
    <xf numFmtId="172" fontId="68" fillId="3" borderId="17" xfId="33" applyFont="1" applyFill="1" applyBorder="1" applyAlignment="1">
      <alignment horizontal="center" vertical="center" wrapText="1"/>
    </xf>
    <xf numFmtId="172" fontId="65" fillId="3" borderId="14" xfId="33" applyFont="1" applyFill="1" applyBorder="1" applyAlignment="1">
      <alignment horizontal="center" vertical="center" wrapText="1"/>
    </xf>
    <xf numFmtId="172" fontId="65" fillId="3" borderId="10" xfId="33" applyFont="1" applyFill="1" applyBorder="1" applyAlignment="1">
      <alignment horizontal="center" vertical="center" wrapText="1"/>
    </xf>
    <xf numFmtId="172" fontId="65" fillId="3" borderId="17" xfId="33" applyFont="1" applyFill="1" applyBorder="1" applyAlignment="1">
      <alignment horizontal="center" vertical="center" wrapText="1"/>
    </xf>
    <xf numFmtId="172" fontId="68" fillId="3" borderId="44" xfId="33" applyFont="1" applyFill="1" applyBorder="1" applyAlignment="1">
      <alignment horizontal="center" vertical="center" wrapText="1"/>
    </xf>
    <xf numFmtId="172" fontId="68" fillId="3" borderId="20" xfId="33" applyFont="1" applyFill="1" applyBorder="1" applyAlignment="1">
      <alignment horizontal="center" vertical="center" wrapText="1"/>
    </xf>
    <xf numFmtId="172" fontId="79" fillId="3" borderId="14" xfId="33" applyFont="1" applyFill="1" applyBorder="1" applyAlignment="1">
      <alignment horizontal="center" vertical="center" wrapText="1"/>
    </xf>
    <xf numFmtId="172" fontId="68" fillId="3" borderId="10" xfId="33" applyFont="1" applyFill="1" applyBorder="1" applyAlignment="1">
      <alignment horizontal="center" vertical="center" wrapText="1"/>
    </xf>
    <xf numFmtId="172" fontId="65" fillId="3" borderId="11" xfId="33" applyFont="1" applyFill="1" applyBorder="1" applyAlignment="1">
      <alignment horizontal="center" vertical="center" wrapText="1"/>
    </xf>
    <xf numFmtId="172" fontId="69" fillId="3" borderId="20" xfId="33" applyFont="1" applyFill="1" applyBorder="1" applyAlignment="1">
      <alignment horizontal="center" vertical="center" wrapText="1"/>
    </xf>
    <xf numFmtId="172" fontId="68" fillId="3" borderId="35" xfId="33" applyFont="1" applyFill="1" applyBorder="1" applyAlignment="1">
      <alignment horizontal="center" vertical="center" wrapText="1"/>
    </xf>
    <xf numFmtId="172" fontId="68" fillId="3" borderId="10" xfId="33" applyFont="1" applyFill="1" applyBorder="1" applyAlignment="1">
      <alignment horizontal="center" vertical="center"/>
    </xf>
    <xf numFmtId="172" fontId="68" fillId="3" borderId="36" xfId="33" applyFont="1" applyFill="1" applyBorder="1" applyAlignment="1">
      <alignment horizontal="center" wrapText="1"/>
    </xf>
    <xf numFmtId="172" fontId="44" fillId="3" borderId="0" xfId="33" applyFont="1" applyFill="1" applyAlignment="1">
      <alignment/>
    </xf>
    <xf numFmtId="172" fontId="64" fillId="0" borderId="0" xfId="33" applyFont="1" applyFill="1" applyAlignment="1">
      <alignment horizontal="center"/>
    </xf>
    <xf numFmtId="172" fontId="74" fillId="0" borderId="10" xfId="33" applyFont="1" applyFill="1" applyBorder="1" applyAlignment="1">
      <alignment horizontal="center" vertical="center" wrapText="1"/>
    </xf>
    <xf numFmtId="172" fontId="74" fillId="0" borderId="40" xfId="33" applyFont="1" applyFill="1" applyBorder="1" applyAlignment="1">
      <alignment horizontal="center" vertical="center" wrapText="1"/>
    </xf>
    <xf numFmtId="172" fontId="74" fillId="6" borderId="10" xfId="33" applyFont="1" applyFill="1" applyBorder="1" applyAlignment="1">
      <alignment horizontal="center" vertical="center" wrapText="1"/>
    </xf>
    <xf numFmtId="172" fontId="74" fillId="3" borderId="10" xfId="33" applyFont="1" applyFill="1" applyBorder="1" applyAlignment="1">
      <alignment horizontal="center" vertical="center" wrapText="1"/>
    </xf>
    <xf numFmtId="172" fontId="65" fillId="0" borderId="0" xfId="33" applyFont="1" applyFill="1" applyAlignment="1">
      <alignment horizontal="left"/>
    </xf>
    <xf numFmtId="172" fontId="68" fillId="0" borderId="0" xfId="33" applyFont="1" applyFill="1" applyAlignment="1">
      <alignment horizontal="left"/>
    </xf>
    <xf numFmtId="172" fontId="68" fillId="0" borderId="0" xfId="33" applyFont="1" applyFill="1" applyAlignment="1">
      <alignment horizontal="center"/>
    </xf>
    <xf numFmtId="172" fontId="64" fillId="39" borderId="0" xfId="33" applyFont="1" applyFill="1" applyAlignment="1">
      <alignment/>
    </xf>
    <xf numFmtId="172" fontId="65" fillId="39" borderId="0" xfId="33" applyFont="1" applyFill="1" applyAlignment="1">
      <alignment horizontal="center" vertical="center" wrapText="1"/>
    </xf>
    <xf numFmtId="172" fontId="67" fillId="39" borderId="40" xfId="33" applyFont="1" applyFill="1" applyBorder="1" applyAlignment="1">
      <alignment horizontal="center" vertical="center" wrapText="1"/>
    </xf>
    <xf numFmtId="172" fontId="69" fillId="39" borderId="0" xfId="33" applyFont="1" applyFill="1" applyAlignment="1">
      <alignment horizontal="center" vertical="center" wrapText="1"/>
    </xf>
    <xf numFmtId="172" fontId="67" fillId="39" borderId="37" xfId="33" applyFont="1" applyFill="1" applyBorder="1" applyAlignment="1">
      <alignment horizontal="center" vertical="center" wrapText="1"/>
    </xf>
    <xf numFmtId="172" fontId="78" fillId="39" borderId="0" xfId="33" applyFont="1" applyFill="1" applyAlignment="1">
      <alignment horizontal="center" vertical="center" wrapText="1"/>
    </xf>
    <xf numFmtId="172" fontId="67" fillId="39" borderId="38" xfId="33" applyFont="1" applyFill="1" applyBorder="1" applyAlignment="1">
      <alignment horizontal="center" vertical="center" wrapText="1"/>
    </xf>
    <xf numFmtId="172" fontId="67" fillId="39" borderId="0" xfId="33" applyFont="1" applyFill="1" applyAlignment="1">
      <alignment horizontal="center" vertical="center" wrapText="1"/>
    </xf>
    <xf numFmtId="172" fontId="74" fillId="39" borderId="10" xfId="33" applyFont="1" applyFill="1" applyBorder="1" applyAlignment="1">
      <alignment horizontal="center" vertical="center" wrapText="1"/>
    </xf>
    <xf numFmtId="172" fontId="68" fillId="39" borderId="11" xfId="33" applyFont="1" applyFill="1" applyBorder="1" applyAlignment="1">
      <alignment horizontal="center" vertical="center" wrapText="1"/>
    </xf>
    <xf numFmtId="172" fontId="68" fillId="39" borderId="17" xfId="33" applyFont="1" applyFill="1" applyBorder="1" applyAlignment="1">
      <alignment horizontal="center" vertical="center" wrapText="1"/>
    </xf>
    <xf numFmtId="172" fontId="65" fillId="39" borderId="14" xfId="33" applyFont="1" applyFill="1" applyBorder="1" applyAlignment="1">
      <alignment horizontal="center" vertical="center" wrapText="1"/>
    </xf>
    <xf numFmtId="172" fontId="65" fillId="39" borderId="10" xfId="33" applyFont="1" applyFill="1" applyBorder="1" applyAlignment="1">
      <alignment horizontal="center" vertical="center" wrapText="1"/>
    </xf>
    <xf numFmtId="172" fontId="65" fillId="39" borderId="17" xfId="33" applyFont="1" applyFill="1" applyBorder="1" applyAlignment="1">
      <alignment horizontal="center" vertical="center" wrapText="1"/>
    </xf>
    <xf numFmtId="172" fontId="65" fillId="39" borderId="44" xfId="33" applyFont="1" applyFill="1" applyBorder="1" applyAlignment="1">
      <alignment horizontal="center" vertical="center" wrapText="1"/>
    </xf>
    <xf numFmtId="172" fontId="65" fillId="39" borderId="20" xfId="33" applyFont="1" applyFill="1" applyBorder="1" applyAlignment="1">
      <alignment horizontal="center" vertical="center" wrapText="1"/>
    </xf>
    <xf numFmtId="172" fontId="69" fillId="39" borderId="10" xfId="33" applyFont="1" applyFill="1" applyBorder="1" applyAlignment="1">
      <alignment horizontal="center" vertical="center" wrapText="1"/>
    </xf>
    <xf numFmtId="172" fontId="65" fillId="39" borderId="11" xfId="33" applyFont="1" applyFill="1" applyBorder="1" applyAlignment="1">
      <alignment horizontal="center" vertical="center" wrapText="1"/>
    </xf>
    <xf numFmtId="172" fontId="69" fillId="39" borderId="11" xfId="33" applyFont="1" applyFill="1" applyBorder="1" applyAlignment="1">
      <alignment horizontal="center" vertical="center" wrapText="1"/>
    </xf>
    <xf numFmtId="172" fontId="68" fillId="39" borderId="20" xfId="33" applyFont="1" applyFill="1" applyBorder="1" applyAlignment="1">
      <alignment horizontal="center" vertical="center" wrapText="1"/>
    </xf>
    <xf numFmtId="172" fontId="68" fillId="39" borderId="14" xfId="33" applyFont="1" applyFill="1" applyBorder="1" applyAlignment="1">
      <alignment horizontal="center" vertical="center" wrapText="1"/>
    </xf>
    <xf numFmtId="172" fontId="77" fillId="39" borderId="10" xfId="33" applyFont="1" applyFill="1" applyBorder="1" applyAlignment="1">
      <alignment horizontal="center" vertical="center" wrapText="1"/>
    </xf>
    <xf numFmtId="172" fontId="68" fillId="39" borderId="35" xfId="33" applyFont="1" applyFill="1" applyBorder="1" applyAlignment="1">
      <alignment horizontal="center" vertical="center" wrapText="1"/>
    </xf>
    <xf numFmtId="172" fontId="68" fillId="39" borderId="10" xfId="33" applyFont="1" applyFill="1" applyBorder="1" applyAlignment="1">
      <alignment horizontal="center" vertical="center" wrapText="1"/>
    </xf>
    <xf numFmtId="172" fontId="68" fillId="39" borderId="10" xfId="33" applyFont="1" applyFill="1" applyBorder="1" applyAlignment="1">
      <alignment horizontal="center" vertical="center"/>
    </xf>
    <xf numFmtId="172" fontId="68" fillId="39" borderId="36" xfId="33" applyFont="1" applyFill="1" applyBorder="1" applyAlignment="1">
      <alignment horizontal="center" wrapText="1"/>
    </xf>
    <xf numFmtId="172" fontId="65" fillId="39" borderId="0" xfId="33" applyFont="1" applyFill="1" applyAlignment="1">
      <alignment wrapText="1"/>
    </xf>
    <xf numFmtId="172" fontId="44" fillId="39" borderId="0" xfId="33" applyFont="1" applyFill="1" applyAlignment="1">
      <alignment/>
    </xf>
    <xf numFmtId="172" fontId="65" fillId="39" borderId="0" xfId="33" applyFont="1" applyFill="1" applyAlignment="1">
      <alignment/>
    </xf>
    <xf numFmtId="172" fontId="74" fillId="3" borderId="10" xfId="33" applyFont="1" applyFill="1" applyBorder="1" applyAlignment="1">
      <alignment horizontal="center" vertical="center" wrapText="1"/>
    </xf>
    <xf numFmtId="49" fontId="74" fillId="0" borderId="10" xfId="33" applyNumberFormat="1" applyFont="1" applyFill="1" applyBorder="1" applyAlignment="1">
      <alignment horizontal="center" vertical="center" wrapText="1"/>
    </xf>
    <xf numFmtId="49" fontId="74" fillId="0" borderId="40" xfId="33" applyNumberFormat="1" applyFont="1" applyFill="1" applyBorder="1" applyAlignment="1">
      <alignment horizontal="center" vertical="center" wrapText="1"/>
    </xf>
    <xf numFmtId="49" fontId="74" fillId="6" borderId="10" xfId="33" applyNumberFormat="1" applyFont="1" applyFill="1" applyBorder="1" applyAlignment="1">
      <alignment horizontal="center" vertical="center" wrapText="1"/>
    </xf>
    <xf numFmtId="49" fontId="74" fillId="39" borderId="10" xfId="33" applyNumberFormat="1" applyFont="1" applyFill="1" applyBorder="1" applyAlignment="1">
      <alignment horizontal="center" vertical="center" wrapText="1"/>
    </xf>
    <xf numFmtId="172" fontId="5" fillId="3" borderId="10" xfId="33" applyFont="1" applyFill="1" applyBorder="1" applyAlignment="1">
      <alignment horizontal="center" vertical="center" wrapText="1"/>
    </xf>
    <xf numFmtId="172" fontId="65" fillId="0" borderId="13" xfId="33" applyFont="1" applyFill="1" applyBorder="1" applyAlignment="1">
      <alignment vertical="top" wrapText="1"/>
    </xf>
    <xf numFmtId="49" fontId="65" fillId="0" borderId="13" xfId="33" applyNumberFormat="1" applyFont="1" applyFill="1" applyBorder="1" applyAlignment="1">
      <alignment horizontal="center" vertical="center" wrapText="1"/>
    </xf>
    <xf numFmtId="172" fontId="65" fillId="0" borderId="47" xfId="33" applyFont="1" applyFill="1" applyBorder="1" applyAlignment="1">
      <alignment horizontal="center" vertical="center" wrapText="1"/>
    </xf>
    <xf numFmtId="172" fontId="65" fillId="0" borderId="48" xfId="33" applyFont="1" applyFill="1" applyBorder="1" applyAlignment="1">
      <alignment horizontal="center" vertical="center" wrapText="1"/>
    </xf>
    <xf numFmtId="172" fontId="68" fillId="0" borderId="49" xfId="33" applyFont="1" applyFill="1" applyBorder="1" applyAlignment="1">
      <alignment vertical="top" wrapText="1"/>
    </xf>
    <xf numFmtId="49" fontId="65" fillId="0" borderId="47" xfId="33" applyNumberFormat="1" applyFont="1" applyFill="1" applyBorder="1" applyAlignment="1">
      <alignment horizontal="center" vertical="center" wrapText="1"/>
    </xf>
    <xf numFmtId="172" fontId="65" fillId="37" borderId="47" xfId="33" applyFont="1" applyFill="1" applyBorder="1" applyAlignment="1">
      <alignment horizontal="center" vertical="center" wrapText="1"/>
    </xf>
    <xf numFmtId="172" fontId="65" fillId="39" borderId="47" xfId="33" applyFont="1" applyFill="1" applyBorder="1" applyAlignment="1">
      <alignment horizontal="center" vertical="center" wrapText="1"/>
    </xf>
    <xf numFmtId="172" fontId="65" fillId="6" borderId="47" xfId="33" applyFont="1" applyFill="1" applyBorder="1" applyAlignment="1">
      <alignment horizontal="center" vertical="center" wrapText="1"/>
    </xf>
    <xf numFmtId="172" fontId="65" fillId="3" borderId="47" xfId="33" applyFont="1" applyFill="1" applyBorder="1" applyAlignment="1">
      <alignment horizontal="center" vertical="center" wrapText="1"/>
    </xf>
    <xf numFmtId="172" fontId="68" fillId="0" borderId="49" xfId="33" applyFont="1" applyFill="1" applyBorder="1" applyAlignment="1">
      <alignment horizontal="left" vertical="top" wrapText="1"/>
    </xf>
    <xf numFmtId="172" fontId="68" fillId="0" borderId="26" xfId="33" applyFont="1" applyFill="1" applyBorder="1" applyAlignment="1">
      <alignment horizontal="left" vertical="top" wrapText="1"/>
    </xf>
    <xf numFmtId="172" fontId="68" fillId="0" borderId="50" xfId="33" applyFont="1" applyFill="1" applyBorder="1" applyAlignment="1">
      <alignment horizontal="left" vertical="center" wrapText="1"/>
    </xf>
    <xf numFmtId="172" fontId="68" fillId="0" borderId="35" xfId="33" applyFont="1" applyFill="1" applyBorder="1" applyAlignment="1">
      <alignment horizontal="left" vertical="center" wrapText="1"/>
    </xf>
    <xf numFmtId="172" fontId="68" fillId="0" borderId="24" xfId="33" applyFont="1" applyFill="1" applyBorder="1" applyAlignment="1">
      <alignment horizontal="left" vertical="center" wrapText="1"/>
    </xf>
    <xf numFmtId="172" fontId="68" fillId="0" borderId="10" xfId="33" applyFont="1" applyFill="1" applyBorder="1" applyAlignment="1">
      <alignment horizontal="left" vertical="center" wrapText="1"/>
    </xf>
    <xf numFmtId="172" fontId="68" fillId="0" borderId="51" xfId="33" applyFont="1" applyFill="1" applyBorder="1" applyAlignment="1">
      <alignment horizontal="left" vertical="center" wrapText="1"/>
    </xf>
    <xf numFmtId="172" fontId="68" fillId="0" borderId="36" xfId="33" applyFont="1" applyFill="1" applyBorder="1" applyAlignment="1">
      <alignment horizontal="left" vertical="center" wrapText="1"/>
    </xf>
    <xf numFmtId="172" fontId="68" fillId="0" borderId="35" xfId="33" applyFont="1" applyFill="1" applyBorder="1" applyAlignment="1">
      <alignment horizontal="center" vertical="center" textRotation="90" wrapText="1"/>
    </xf>
    <xf numFmtId="172" fontId="68" fillId="0" borderId="10" xfId="33" applyFont="1" applyFill="1" applyBorder="1" applyAlignment="1">
      <alignment horizontal="center" vertical="center" textRotation="90" wrapText="1"/>
    </xf>
    <xf numFmtId="172" fontId="68" fillId="0" borderId="36" xfId="33" applyFont="1" applyFill="1" applyBorder="1" applyAlignment="1">
      <alignment horizontal="center" vertical="center" textRotation="90" wrapText="1"/>
    </xf>
    <xf numFmtId="172" fontId="74" fillId="6" borderId="10" xfId="33" applyFont="1" applyFill="1" applyBorder="1" applyAlignment="1">
      <alignment horizontal="center" vertical="center" wrapText="1"/>
    </xf>
    <xf numFmtId="172" fontId="74" fillId="3" borderId="10" xfId="33" applyFont="1" applyFill="1" applyBorder="1" applyAlignment="1">
      <alignment horizontal="center" vertical="center" wrapText="1"/>
    </xf>
    <xf numFmtId="172" fontId="74" fillId="0" borderId="10" xfId="33" applyFont="1" applyFill="1" applyBorder="1" applyAlignment="1">
      <alignment horizontal="center" vertical="center" wrapText="1"/>
    </xf>
    <xf numFmtId="172" fontId="74" fillId="0" borderId="40" xfId="33" applyFont="1" applyFill="1" applyBorder="1" applyAlignment="1">
      <alignment horizontal="center" vertical="center" wrapText="1"/>
    </xf>
    <xf numFmtId="172" fontId="74" fillId="0" borderId="10" xfId="33" applyFont="1" applyFill="1" applyBorder="1" applyAlignment="1">
      <alignment horizontal="center" vertical="center" textRotation="90" wrapText="1"/>
    </xf>
    <xf numFmtId="172" fontId="74" fillId="0" borderId="10" xfId="33" applyFont="1" applyFill="1" applyBorder="1" applyAlignment="1">
      <alignment horizontal="left" textRotation="90" wrapText="1"/>
    </xf>
    <xf numFmtId="172" fontId="74" fillId="39" borderId="10" xfId="33" applyFont="1" applyFill="1" applyBorder="1" applyAlignment="1">
      <alignment horizontal="center" vertical="center" wrapText="1"/>
    </xf>
    <xf numFmtId="172" fontId="68" fillId="0" borderId="0" xfId="33" applyFont="1" applyFill="1" applyBorder="1" applyAlignment="1">
      <alignment horizontal="left" vertical="top" wrapText="1"/>
    </xf>
    <xf numFmtId="172" fontId="74" fillId="0" borderId="50" xfId="33" applyFont="1" applyFill="1" applyBorder="1" applyAlignment="1">
      <alignment horizontal="center" vertical="center" wrapText="1"/>
    </xf>
    <xf numFmtId="172" fontId="74" fillId="0" borderId="24" xfId="33" applyFont="1" applyFill="1" applyBorder="1" applyAlignment="1">
      <alignment horizontal="center" vertical="center" wrapText="1"/>
    </xf>
    <xf numFmtId="172" fontId="74" fillId="0" borderId="35" xfId="33" applyFont="1" applyFill="1" applyBorder="1" applyAlignment="1">
      <alignment horizontal="center" vertical="center" wrapText="1"/>
    </xf>
    <xf numFmtId="172" fontId="74" fillId="0" borderId="35" xfId="33" applyFont="1" applyFill="1" applyBorder="1" applyAlignment="1">
      <alignment horizontal="center" vertical="center" textRotation="90" wrapText="1"/>
    </xf>
    <xf numFmtId="172" fontId="74" fillId="37" borderId="35" xfId="33" applyFont="1" applyFill="1" applyBorder="1" applyAlignment="1">
      <alignment horizontal="center" vertical="center" wrapText="1"/>
    </xf>
    <xf numFmtId="172" fontId="74" fillId="37" borderId="42" xfId="33" applyFont="1" applyFill="1" applyBorder="1" applyAlignment="1">
      <alignment horizontal="center" vertical="center" wrapText="1"/>
    </xf>
    <xf numFmtId="172" fontId="65" fillId="0" borderId="0" xfId="33" applyFont="1" applyFill="1" applyAlignment="1">
      <alignment horizontal="left"/>
    </xf>
    <xf numFmtId="172" fontId="68" fillId="0" borderId="0" xfId="33" applyFont="1" applyFill="1" applyAlignment="1">
      <alignment horizontal="left"/>
    </xf>
    <xf numFmtId="172" fontId="74" fillId="39" borderId="42" xfId="33" applyFont="1" applyFill="1" applyBorder="1" applyAlignment="1">
      <alignment horizontal="center" vertical="center" wrapText="1"/>
    </xf>
    <xf numFmtId="172" fontId="74" fillId="39" borderId="40" xfId="33" applyFont="1" applyFill="1" applyBorder="1" applyAlignment="1">
      <alignment horizontal="center" vertical="center" wrapText="1"/>
    </xf>
    <xf numFmtId="172" fontId="68" fillId="0" borderId="0" xfId="33" applyFont="1" applyFill="1" applyAlignment="1">
      <alignment horizontal="center"/>
    </xf>
    <xf numFmtId="172" fontId="64" fillId="0" borderId="0" xfId="33" applyFont="1" applyFill="1" applyAlignment="1">
      <alignment horizontal="center"/>
    </xf>
    <xf numFmtId="0" fontId="0" fillId="0" borderId="0" xfId="0" applyAlignment="1">
      <alignment/>
    </xf>
    <xf numFmtId="172" fontId="64" fillId="37" borderId="0" xfId="33" applyFont="1" applyFill="1" applyAlignment="1">
      <alignment horizontal="left"/>
    </xf>
    <xf numFmtId="49" fontId="68" fillId="37" borderId="17" xfId="33" applyNumberFormat="1" applyFont="1" applyFill="1" applyBorder="1" applyAlignment="1">
      <alignment horizontal="center" vertical="center" wrapText="1"/>
    </xf>
    <xf numFmtId="49" fontId="65" fillId="37" borderId="14" xfId="33" applyNumberFormat="1" applyFont="1" applyFill="1" applyBorder="1" applyAlignment="1">
      <alignment horizontal="center" vertical="center" wrapText="1"/>
    </xf>
    <xf numFmtId="49" fontId="65" fillId="37" borderId="10" xfId="33" applyNumberFormat="1" applyFont="1" applyFill="1" applyBorder="1" applyAlignment="1">
      <alignment horizontal="center" vertical="center" wrapText="1"/>
    </xf>
    <xf numFmtId="49" fontId="65" fillId="37" borderId="11" xfId="33" applyNumberFormat="1" applyFont="1" applyFill="1" applyBorder="1" applyAlignment="1">
      <alignment horizontal="center" vertical="center" wrapText="1"/>
    </xf>
    <xf numFmtId="172" fontId="70" fillId="37" borderId="0" xfId="33" applyFont="1" applyFill="1" applyBorder="1" applyAlignment="1">
      <alignment horizontal="center" vertical="center"/>
    </xf>
    <xf numFmtId="49" fontId="65" fillId="37" borderId="12" xfId="33" applyNumberFormat="1" applyFont="1" applyFill="1" applyBorder="1" applyAlignment="1">
      <alignment horizontal="center" vertical="center" wrapText="1"/>
    </xf>
    <xf numFmtId="49" fontId="65" fillId="37" borderId="17" xfId="33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="74" zoomScaleNormal="74" zoomScalePageLayoutView="0" workbookViewId="0" topLeftCell="A2">
      <selection activeCell="F100" sqref="F100"/>
    </sheetView>
  </sheetViews>
  <sheetFormatPr defaultColWidth="8.00390625" defaultRowHeight="14.25"/>
  <cols>
    <col min="1" max="1" width="12.25390625" style="3" customWidth="1"/>
    <col min="2" max="2" width="55.75390625" style="3" customWidth="1"/>
    <col min="3" max="3" width="17.25390625" style="3" customWidth="1"/>
    <col min="4" max="4" width="16.625" style="3" customWidth="1"/>
    <col min="5" max="5" width="12.875" style="3" customWidth="1"/>
    <col min="6" max="6" width="14.125" style="3" customWidth="1"/>
    <col min="7" max="7" width="14.25390625" style="3" customWidth="1"/>
    <col min="8" max="9" width="6.25390625" style="191" customWidth="1"/>
    <col min="10" max="11" width="6.25390625" style="135" customWidth="1"/>
    <col min="12" max="13" width="6.25390625" style="155" customWidth="1"/>
    <col min="14" max="15" width="6.25390625" style="3" customWidth="1"/>
    <col min="16" max="16" width="8.00390625" style="3" customWidth="1"/>
    <col min="17" max="17" width="6.00390625" style="3" customWidth="1"/>
    <col min="18" max="16384" width="8.00390625" style="3" customWidth="1"/>
  </cols>
  <sheetData>
    <row r="1" spans="1:22" ht="18.75">
      <c r="A1" s="240"/>
      <c r="B1" s="240"/>
      <c r="C1" s="1"/>
      <c r="D1" s="1"/>
      <c r="E1" s="1"/>
      <c r="F1" s="1"/>
      <c r="G1" s="1"/>
      <c r="H1" s="164"/>
      <c r="I1" s="241" t="s">
        <v>0</v>
      </c>
      <c r="J1" s="241"/>
      <c r="K1" s="241"/>
      <c r="L1" s="241"/>
      <c r="M1" s="241"/>
      <c r="N1" s="2"/>
      <c r="O1" s="2"/>
      <c r="P1" s="240"/>
      <c r="Q1" s="240"/>
      <c r="R1" s="240"/>
      <c r="S1" s="240"/>
      <c r="T1" s="240"/>
      <c r="U1" s="240"/>
      <c r="V1" s="240"/>
    </row>
    <row r="2" spans="1:30" ht="18.75">
      <c r="A2" s="1"/>
      <c r="B2" s="1"/>
      <c r="C2" s="1"/>
      <c r="D2" s="1"/>
      <c r="E2" s="1"/>
      <c r="F2" s="1"/>
      <c r="G2" s="1"/>
      <c r="H2" s="164"/>
      <c r="I2" s="164" t="s">
        <v>1</v>
      </c>
      <c r="J2" s="117"/>
      <c r="K2" s="117"/>
      <c r="L2" s="137"/>
      <c r="M2" s="137"/>
      <c r="N2" s="2"/>
      <c r="O2" s="2"/>
      <c r="P2" s="1"/>
      <c r="Q2" s="1"/>
      <c r="R2" s="1"/>
      <c r="S2" s="1"/>
      <c r="T2" s="1"/>
      <c r="U2" s="1"/>
      <c r="V2" s="1"/>
      <c r="X2" s="240"/>
      <c r="Y2" s="240"/>
      <c r="Z2" s="240"/>
      <c r="AA2" s="240"/>
      <c r="AB2" s="240"/>
      <c r="AC2" s="240"/>
      <c r="AD2" s="240"/>
    </row>
    <row r="3" spans="1:30" ht="23.25" customHeight="1">
      <c r="A3" s="240"/>
      <c r="B3" s="240"/>
      <c r="C3" s="1"/>
      <c r="D3" s="1"/>
      <c r="E3" s="1"/>
      <c r="F3" s="1"/>
      <c r="G3" s="1"/>
      <c r="H3" s="164"/>
      <c r="I3" s="164" t="s">
        <v>208</v>
      </c>
      <c r="J3" s="118"/>
      <c r="K3" s="118"/>
      <c r="L3" s="138"/>
      <c r="M3" s="138"/>
      <c r="N3" s="2"/>
      <c r="O3" s="2"/>
      <c r="P3" s="1"/>
      <c r="Q3" s="1"/>
      <c r="R3" s="1"/>
      <c r="S3" s="1"/>
      <c r="T3" s="1"/>
      <c r="U3" s="1"/>
      <c r="V3" s="1"/>
      <c r="X3" s="240"/>
      <c r="Y3" s="240"/>
      <c r="Z3" s="240"/>
      <c r="AA3" s="240"/>
      <c r="AB3" s="240"/>
      <c r="AC3" s="240"/>
      <c r="AD3" s="240"/>
    </row>
    <row r="4" spans="1:30" ht="18.75">
      <c r="A4" s="1"/>
      <c r="B4" s="1"/>
      <c r="C4" s="1"/>
      <c r="D4" s="1"/>
      <c r="E4" s="1"/>
      <c r="F4" s="1"/>
      <c r="G4" s="1"/>
      <c r="H4" s="164"/>
      <c r="I4" s="164" t="s">
        <v>2</v>
      </c>
      <c r="J4" s="117"/>
      <c r="K4" s="117"/>
      <c r="L4" s="137"/>
      <c r="M4" s="137"/>
      <c r="N4" s="2"/>
      <c r="O4" s="2"/>
      <c r="P4" s="1"/>
      <c r="Q4" s="1"/>
      <c r="R4" s="1"/>
      <c r="S4" s="1"/>
      <c r="T4" s="1"/>
      <c r="U4" s="1"/>
      <c r="V4" s="1"/>
      <c r="X4" s="240"/>
      <c r="Y4" s="240"/>
      <c r="Z4" s="240"/>
      <c r="AA4" s="240"/>
      <c r="AB4" s="240"/>
      <c r="AC4" s="240"/>
      <c r="AD4" s="240"/>
    </row>
    <row r="5" spans="1:30" ht="8.25" customHeight="1">
      <c r="A5" s="1"/>
      <c r="B5" s="1"/>
      <c r="C5" s="1"/>
      <c r="D5" s="1"/>
      <c r="E5" s="1"/>
      <c r="F5" s="1"/>
      <c r="G5" s="1"/>
      <c r="H5" s="164"/>
      <c r="I5" s="164"/>
      <c r="J5" s="117"/>
      <c r="K5" s="117"/>
      <c r="L5" s="137"/>
      <c r="M5" s="137"/>
      <c r="N5" s="1"/>
      <c r="O5" s="1"/>
      <c r="R5" s="240"/>
      <c r="S5" s="240"/>
      <c r="T5" s="240"/>
      <c r="U5" s="240"/>
      <c r="V5" s="240"/>
      <c r="W5" s="240"/>
      <c r="X5" s="240"/>
      <c r="Y5" s="1"/>
      <c r="Z5" s="1"/>
      <c r="AA5" s="1"/>
      <c r="AB5" s="1"/>
      <c r="AC5" s="1"/>
      <c r="AD5" s="1"/>
    </row>
    <row r="6" spans="1:24" ht="14.25" customHeight="1">
      <c r="A6" s="238" t="s">
        <v>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163"/>
      <c r="O6" s="163"/>
      <c r="P6" s="1"/>
      <c r="Q6" s="1"/>
      <c r="R6" s="240"/>
      <c r="S6" s="240"/>
      <c r="T6" s="240"/>
      <c r="U6" s="240"/>
      <c r="V6" s="240"/>
      <c r="W6" s="240"/>
      <c r="X6" s="240"/>
    </row>
    <row r="7" spans="1:24" ht="18" customHeight="1">
      <c r="A7" s="238" t="s">
        <v>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163"/>
      <c r="O7" s="163"/>
      <c r="P7" s="1"/>
      <c r="Q7" s="1"/>
      <c r="R7" s="240"/>
      <c r="S7" s="240"/>
      <c r="T7" s="240"/>
      <c r="U7" s="240"/>
      <c r="V7" s="240"/>
      <c r="W7" s="240"/>
      <c r="X7" s="240"/>
    </row>
    <row r="8" spans="1:24" ht="18" customHeight="1">
      <c r="A8" s="238" t="s">
        <v>5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163"/>
      <c r="O8" s="163"/>
      <c r="P8" s="1"/>
      <c r="Q8" s="1"/>
      <c r="R8" s="2"/>
      <c r="S8" s="2"/>
      <c r="T8" s="2"/>
      <c r="U8" s="2"/>
      <c r="V8" s="2"/>
      <c r="W8" s="2"/>
      <c r="X8" s="2"/>
    </row>
    <row r="9" spans="1:24" ht="18" customHeight="1">
      <c r="A9" s="238" t="s">
        <v>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163"/>
      <c r="O9" s="163"/>
      <c r="P9" s="1"/>
      <c r="Q9" s="1"/>
      <c r="R9" s="2"/>
      <c r="S9" s="2"/>
      <c r="T9" s="2"/>
      <c r="U9" s="2"/>
      <c r="V9" s="2"/>
      <c r="W9" s="2"/>
      <c r="X9" s="2"/>
    </row>
    <row r="10" spans="1:24" ht="18" customHeight="1">
      <c r="A10" s="238" t="s">
        <v>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163"/>
      <c r="O10" s="163"/>
      <c r="P10" s="1"/>
      <c r="Q10" s="1"/>
      <c r="R10" s="1"/>
      <c r="S10" s="1"/>
      <c r="T10" s="1"/>
      <c r="U10" s="1"/>
      <c r="V10" s="1"/>
      <c r="W10" s="1"/>
      <c r="X10" s="1"/>
    </row>
    <row r="11" spans="1:22" ht="18" customHeight="1">
      <c r="A11" s="238" t="s">
        <v>8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63"/>
      <c r="O11" s="163"/>
      <c r="P11" s="156"/>
      <c r="Q11" s="156"/>
      <c r="R11" s="156"/>
      <c r="S11" s="156"/>
      <c r="T11" s="4"/>
      <c r="U11" s="4"/>
      <c r="V11" s="4"/>
    </row>
    <row r="12" spans="1:22" ht="20.25" customHeight="1">
      <c r="A12" s="156"/>
      <c r="B12" s="156"/>
      <c r="C12" s="239" t="s">
        <v>207</v>
      </c>
      <c r="D12" s="239"/>
      <c r="E12" s="239"/>
      <c r="F12" s="234" t="s">
        <v>9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4"/>
      <c r="R12" s="4"/>
      <c r="S12" s="4"/>
      <c r="T12" s="4"/>
      <c r="U12" s="4"/>
      <c r="V12" s="4"/>
    </row>
    <row r="13" spans="1:20" ht="18.75">
      <c r="A13" s="156"/>
      <c r="B13" s="156"/>
      <c r="C13" s="156"/>
      <c r="D13" s="156"/>
      <c r="E13" s="156"/>
      <c r="F13" s="234" t="s">
        <v>10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4"/>
      <c r="R13" s="4"/>
      <c r="S13" s="4"/>
      <c r="T13" s="4"/>
    </row>
    <row r="14" spans="1:20" ht="18.75">
      <c r="A14" s="156"/>
      <c r="B14" s="156"/>
      <c r="C14" s="156"/>
      <c r="D14" s="156"/>
      <c r="E14" s="156"/>
      <c r="F14" s="234" t="s">
        <v>11</v>
      </c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4"/>
      <c r="R14" s="4"/>
      <c r="S14" s="4"/>
      <c r="T14" s="4"/>
    </row>
    <row r="15" spans="1:20" ht="18.75">
      <c r="A15" s="156"/>
      <c r="B15" s="156"/>
      <c r="C15" s="156"/>
      <c r="D15" s="156"/>
      <c r="E15" s="156"/>
      <c r="F15" s="234" t="s">
        <v>12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4"/>
      <c r="R15" s="4"/>
      <c r="S15" s="4"/>
      <c r="T15" s="4"/>
    </row>
    <row r="16" spans="1:20" ht="18.75">
      <c r="A16" s="156"/>
      <c r="B16" s="156"/>
      <c r="C16" s="156"/>
      <c r="D16" s="156"/>
      <c r="E16" s="156"/>
      <c r="F16" s="234" t="s">
        <v>13</v>
      </c>
      <c r="G16" s="234"/>
      <c r="H16" s="234"/>
      <c r="I16" s="234"/>
      <c r="J16" s="234"/>
      <c r="K16" s="234"/>
      <c r="L16" s="234"/>
      <c r="M16" s="234"/>
      <c r="N16" s="234"/>
      <c r="O16" s="234"/>
      <c r="P16" s="161"/>
      <c r="Q16" s="4"/>
      <c r="R16" s="4"/>
      <c r="S16" s="4"/>
      <c r="T16" s="4"/>
    </row>
    <row r="17" spans="1:20" ht="18.75">
      <c r="A17" s="156"/>
      <c r="B17" s="156"/>
      <c r="C17" s="156"/>
      <c r="D17" s="156"/>
      <c r="E17" s="156"/>
      <c r="F17" s="234" t="s">
        <v>14</v>
      </c>
      <c r="G17" s="234"/>
      <c r="H17" s="234"/>
      <c r="I17" s="234"/>
      <c r="J17" s="234"/>
      <c r="K17" s="234"/>
      <c r="L17" s="234"/>
      <c r="M17" s="234"/>
      <c r="N17" s="234"/>
      <c r="O17" s="161"/>
      <c r="P17" s="161"/>
      <c r="Q17" s="4"/>
      <c r="R17" s="4"/>
      <c r="S17" s="4"/>
      <c r="T17" s="4"/>
    </row>
    <row r="18" spans="1:20" ht="18.75">
      <c r="A18" s="156"/>
      <c r="B18" s="156"/>
      <c r="C18" s="156"/>
      <c r="D18" s="156"/>
      <c r="E18" s="156"/>
      <c r="F18" s="234" t="s">
        <v>15</v>
      </c>
      <c r="G18" s="234"/>
      <c r="H18" s="234"/>
      <c r="I18" s="234"/>
      <c r="J18" s="234"/>
      <c r="K18" s="234"/>
      <c r="L18" s="234"/>
      <c r="M18" s="234"/>
      <c r="N18" s="234"/>
      <c r="O18" s="234"/>
      <c r="P18" s="161"/>
      <c r="Q18" s="4"/>
      <c r="R18" s="4"/>
      <c r="S18" s="4"/>
      <c r="T18" s="4"/>
    </row>
    <row r="19" spans="1:20" ht="20.25" customHeight="1">
      <c r="A19" s="156"/>
      <c r="B19" s="156"/>
      <c r="C19" s="156"/>
      <c r="D19" s="156"/>
      <c r="E19" s="156"/>
      <c r="F19" s="234" t="s">
        <v>16</v>
      </c>
      <c r="G19" s="234"/>
      <c r="H19" s="234"/>
      <c r="I19" s="234"/>
      <c r="J19" s="234"/>
      <c r="K19" s="234"/>
      <c r="L19" s="234"/>
      <c r="M19" s="234"/>
      <c r="N19" s="234"/>
      <c r="O19" s="234"/>
      <c r="P19" s="161"/>
      <c r="Q19" s="4"/>
      <c r="R19" s="4"/>
      <c r="S19" s="4"/>
      <c r="T19" s="4"/>
    </row>
    <row r="20" spans="1:20" ht="15" customHeight="1" thickBot="1">
      <c r="A20" s="235" t="s">
        <v>17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162"/>
      <c r="O20" s="162"/>
      <c r="P20" s="1"/>
      <c r="Q20" s="1"/>
      <c r="R20" s="1"/>
      <c r="S20" s="1"/>
      <c r="T20" s="1"/>
    </row>
    <row r="21" spans="1:21" ht="30" customHeight="1">
      <c r="A21" s="228" t="s">
        <v>18</v>
      </c>
      <c r="B21" s="230" t="s">
        <v>19</v>
      </c>
      <c r="C21" s="230" t="s">
        <v>20</v>
      </c>
      <c r="D21" s="64" t="s">
        <v>21</v>
      </c>
      <c r="E21" s="230" t="s">
        <v>22</v>
      </c>
      <c r="F21" s="230" t="s">
        <v>23</v>
      </c>
      <c r="G21" s="230" t="s">
        <v>24</v>
      </c>
      <c r="H21" s="236" t="s">
        <v>25</v>
      </c>
      <c r="I21" s="165"/>
      <c r="J21" s="119"/>
      <c r="K21" s="119"/>
      <c r="L21" s="139"/>
      <c r="M21" s="139"/>
      <c r="N21" s="5"/>
      <c r="O21" s="5"/>
      <c r="P21" s="5"/>
      <c r="Q21" s="5"/>
      <c r="R21" s="5"/>
      <c r="S21" s="5"/>
      <c r="T21" s="5"/>
      <c r="U21" s="6"/>
    </row>
    <row r="22" spans="1:21" ht="26.25" customHeight="1">
      <c r="A22" s="229"/>
      <c r="B22" s="222"/>
      <c r="C22" s="222"/>
      <c r="D22" s="7" t="s">
        <v>26</v>
      </c>
      <c r="E22" s="222"/>
      <c r="F22" s="222"/>
      <c r="G22" s="222"/>
      <c r="H22" s="237"/>
      <c r="I22" s="165"/>
      <c r="J22" s="119"/>
      <c r="K22" s="119"/>
      <c r="L22" s="139"/>
      <c r="M22" s="139"/>
      <c r="N22" s="5"/>
      <c r="O22" s="5"/>
      <c r="P22" s="8"/>
      <c r="Q22" s="8"/>
      <c r="R22" s="8"/>
      <c r="S22" s="8"/>
      <c r="T22" s="8"/>
      <c r="U22" s="9"/>
    </row>
    <row r="23" spans="1:21" ht="15" customHeight="1">
      <c r="A23" s="65" t="s">
        <v>27</v>
      </c>
      <c r="B23" s="7">
        <v>38</v>
      </c>
      <c r="C23" s="10" t="s">
        <v>28</v>
      </c>
      <c r="D23" s="7">
        <v>2</v>
      </c>
      <c r="E23" s="7">
        <v>0</v>
      </c>
      <c r="F23" s="7">
        <v>0</v>
      </c>
      <c r="G23" s="7">
        <v>11</v>
      </c>
      <c r="H23" s="166">
        <f>G23+F23+E23+D23+C23+B23</f>
        <v>52</v>
      </c>
      <c r="I23" s="167"/>
      <c r="J23" s="119"/>
      <c r="K23" s="119"/>
      <c r="L23" s="139"/>
      <c r="M23" s="139"/>
      <c r="N23" s="5"/>
      <c r="O23" s="5"/>
      <c r="P23" s="8"/>
      <c r="Q23" s="8"/>
      <c r="R23" s="8"/>
      <c r="S23" s="8"/>
      <c r="T23" s="8"/>
      <c r="U23" s="9"/>
    </row>
    <row r="24" spans="1:21" ht="15" customHeight="1">
      <c r="A24" s="65" t="s">
        <v>29</v>
      </c>
      <c r="B24" s="7">
        <v>36</v>
      </c>
      <c r="C24" s="7">
        <v>1</v>
      </c>
      <c r="D24" s="7">
        <v>1</v>
      </c>
      <c r="E24" s="7">
        <v>3</v>
      </c>
      <c r="F24" s="7">
        <v>0</v>
      </c>
      <c r="G24" s="7">
        <v>11</v>
      </c>
      <c r="H24" s="166">
        <f>G24+F24+E24+D24+C24+B24</f>
        <v>52</v>
      </c>
      <c r="I24" s="167"/>
      <c r="J24" s="119"/>
      <c r="K24" s="119"/>
      <c r="L24" s="139"/>
      <c r="M24" s="139"/>
      <c r="N24" s="5"/>
      <c r="O24" s="5"/>
      <c r="P24" s="8"/>
      <c r="Q24" s="8"/>
      <c r="R24" s="8"/>
      <c r="S24" s="8"/>
      <c r="T24" s="8"/>
      <c r="U24" s="9"/>
    </row>
    <row r="25" spans="1:21" ht="15" customHeight="1">
      <c r="A25" s="65" t="s">
        <v>30</v>
      </c>
      <c r="B25" s="7">
        <v>27</v>
      </c>
      <c r="C25" s="7">
        <v>9</v>
      </c>
      <c r="D25" s="7">
        <v>4</v>
      </c>
      <c r="E25" s="7">
        <v>1</v>
      </c>
      <c r="F25" s="7">
        <v>0</v>
      </c>
      <c r="G25" s="77">
        <v>11</v>
      </c>
      <c r="H25" s="166">
        <f>G25+F25+E25+D25+C25+B25</f>
        <v>52</v>
      </c>
      <c r="I25" s="167"/>
      <c r="J25" s="119"/>
      <c r="K25" s="119"/>
      <c r="L25" s="139"/>
      <c r="M25" s="139"/>
      <c r="N25" s="5"/>
      <c r="O25" s="5"/>
      <c r="P25" s="8"/>
      <c r="Q25" s="8"/>
      <c r="R25" s="8"/>
      <c r="S25" s="8"/>
      <c r="T25" s="8"/>
      <c r="U25" s="9"/>
    </row>
    <row r="26" spans="1:256" ht="15" customHeight="1" thickBot="1">
      <c r="A26" s="66" t="s">
        <v>31</v>
      </c>
      <c r="B26" s="11">
        <v>6</v>
      </c>
      <c r="C26" s="11">
        <v>19</v>
      </c>
      <c r="D26" s="11">
        <v>11</v>
      </c>
      <c r="E26" s="11">
        <v>3</v>
      </c>
      <c r="F26" s="11">
        <v>2</v>
      </c>
      <c r="G26" s="61">
        <v>2</v>
      </c>
      <c r="H26" s="168">
        <f>G26+F26+E26+D26+C26+B26</f>
        <v>43</v>
      </c>
      <c r="I26" s="169"/>
      <c r="J26" s="120"/>
      <c r="K26" s="120"/>
      <c r="L26" s="140"/>
      <c r="M26" s="140"/>
      <c r="N26" s="12"/>
      <c r="O26" s="12"/>
      <c r="AK26" s="7">
        <v>39</v>
      </c>
      <c r="AL26" s="7">
        <v>39</v>
      </c>
      <c r="AM26" s="7">
        <v>39</v>
      </c>
      <c r="AN26" s="7">
        <v>39</v>
      </c>
      <c r="AO26" s="7">
        <v>39</v>
      </c>
      <c r="AP26" s="7">
        <v>39</v>
      </c>
      <c r="AQ26" s="7">
        <v>39</v>
      </c>
      <c r="AR26" s="7">
        <v>39</v>
      </c>
      <c r="AS26" s="7">
        <v>39</v>
      </c>
      <c r="AT26" s="7">
        <v>39</v>
      </c>
      <c r="AU26" s="7">
        <v>39</v>
      </c>
      <c r="AV26" s="7">
        <v>39</v>
      </c>
      <c r="AW26" s="7">
        <v>39</v>
      </c>
      <c r="AX26" s="7">
        <v>39</v>
      </c>
      <c r="AY26" s="7">
        <v>39</v>
      </c>
      <c r="AZ26" s="7">
        <v>39</v>
      </c>
      <c r="BA26" s="7">
        <v>39</v>
      </c>
      <c r="BB26" s="7">
        <v>39</v>
      </c>
      <c r="BC26" s="7">
        <v>39</v>
      </c>
      <c r="BD26" s="7">
        <v>39</v>
      </c>
      <c r="BE26" s="7">
        <v>39</v>
      </c>
      <c r="BF26" s="7">
        <v>39</v>
      </c>
      <c r="BG26" s="7">
        <v>39</v>
      </c>
      <c r="BH26" s="7">
        <v>39</v>
      </c>
      <c r="BI26" s="7">
        <v>39</v>
      </c>
      <c r="BJ26" s="7">
        <v>39</v>
      </c>
      <c r="BK26" s="7">
        <v>39</v>
      </c>
      <c r="BL26" s="7">
        <v>39</v>
      </c>
      <c r="BM26" s="7">
        <v>39</v>
      </c>
      <c r="BN26" s="7">
        <v>39</v>
      </c>
      <c r="BO26" s="7">
        <v>39</v>
      </c>
      <c r="BP26" s="7">
        <v>39</v>
      </c>
      <c r="BQ26" s="7">
        <v>39</v>
      </c>
      <c r="BR26" s="7">
        <v>39</v>
      </c>
      <c r="BS26" s="7">
        <v>39</v>
      </c>
      <c r="BT26" s="7">
        <v>39</v>
      </c>
      <c r="BU26" s="7">
        <v>39</v>
      </c>
      <c r="BV26" s="7">
        <v>39</v>
      </c>
      <c r="BW26" s="7">
        <v>39</v>
      </c>
      <c r="BX26" s="7">
        <v>39</v>
      </c>
      <c r="BY26" s="7">
        <v>39</v>
      </c>
      <c r="BZ26" s="7">
        <v>39</v>
      </c>
      <c r="CA26" s="7">
        <v>39</v>
      </c>
      <c r="CB26" s="7">
        <v>39</v>
      </c>
      <c r="CC26" s="7">
        <v>39</v>
      </c>
      <c r="CD26" s="7">
        <v>39</v>
      </c>
      <c r="CE26" s="7">
        <v>39</v>
      </c>
      <c r="CF26" s="7">
        <v>39</v>
      </c>
      <c r="CG26" s="7">
        <v>39</v>
      </c>
      <c r="CH26" s="7">
        <v>39</v>
      </c>
      <c r="CI26" s="7">
        <v>39</v>
      </c>
      <c r="CJ26" s="7">
        <v>39</v>
      </c>
      <c r="CK26" s="7">
        <v>39</v>
      </c>
      <c r="CL26" s="7">
        <v>39</v>
      </c>
      <c r="CM26" s="7">
        <v>39</v>
      </c>
      <c r="CN26" s="7">
        <v>39</v>
      </c>
      <c r="CO26" s="7">
        <v>39</v>
      </c>
      <c r="CP26" s="7">
        <v>39</v>
      </c>
      <c r="CQ26" s="7">
        <v>39</v>
      </c>
      <c r="CR26" s="7">
        <v>39</v>
      </c>
      <c r="CS26" s="7">
        <v>39</v>
      </c>
      <c r="CT26" s="7">
        <v>39</v>
      </c>
      <c r="CU26" s="7">
        <v>39</v>
      </c>
      <c r="CV26" s="7">
        <v>39</v>
      </c>
      <c r="CW26" s="7">
        <v>39</v>
      </c>
      <c r="CX26" s="7">
        <v>39</v>
      </c>
      <c r="CY26" s="7">
        <v>39</v>
      </c>
      <c r="CZ26" s="7">
        <v>39</v>
      </c>
      <c r="DA26" s="7">
        <v>39</v>
      </c>
      <c r="DB26" s="7">
        <v>39</v>
      </c>
      <c r="DC26" s="7">
        <v>39</v>
      </c>
      <c r="DD26" s="7">
        <v>39</v>
      </c>
      <c r="DE26" s="7">
        <v>39</v>
      </c>
      <c r="DF26" s="7">
        <v>39</v>
      </c>
      <c r="DG26" s="7">
        <v>39</v>
      </c>
      <c r="DH26" s="7">
        <v>39</v>
      </c>
      <c r="DI26" s="7">
        <v>39</v>
      </c>
      <c r="DJ26" s="7">
        <v>39</v>
      </c>
      <c r="DK26" s="7">
        <v>39</v>
      </c>
      <c r="DL26" s="7">
        <v>39</v>
      </c>
      <c r="DM26" s="7">
        <v>39</v>
      </c>
      <c r="DN26" s="7">
        <v>39</v>
      </c>
      <c r="DO26" s="7">
        <v>39</v>
      </c>
      <c r="DP26" s="7">
        <v>39</v>
      </c>
      <c r="DQ26" s="7">
        <v>39</v>
      </c>
      <c r="DR26" s="7">
        <v>39</v>
      </c>
      <c r="DS26" s="7">
        <v>39</v>
      </c>
      <c r="DT26" s="7">
        <v>39</v>
      </c>
      <c r="DU26" s="7">
        <v>39</v>
      </c>
      <c r="DV26" s="7">
        <v>39</v>
      </c>
      <c r="DW26" s="7">
        <v>39</v>
      </c>
      <c r="DX26" s="7">
        <v>39</v>
      </c>
      <c r="DY26" s="7">
        <v>39</v>
      </c>
      <c r="DZ26" s="7">
        <v>39</v>
      </c>
      <c r="EA26" s="7">
        <v>39</v>
      </c>
      <c r="EB26" s="7">
        <v>39</v>
      </c>
      <c r="EC26" s="7">
        <v>39</v>
      </c>
      <c r="ED26" s="7">
        <v>39</v>
      </c>
      <c r="EE26" s="7">
        <v>39</v>
      </c>
      <c r="EF26" s="7">
        <v>39</v>
      </c>
      <c r="EG26" s="7">
        <v>39</v>
      </c>
      <c r="EH26" s="7">
        <v>39</v>
      </c>
      <c r="EI26" s="7">
        <v>39</v>
      </c>
      <c r="EJ26" s="7">
        <v>39</v>
      </c>
      <c r="EK26" s="7">
        <v>39</v>
      </c>
      <c r="EL26" s="7">
        <v>39</v>
      </c>
      <c r="EM26" s="7">
        <v>39</v>
      </c>
      <c r="EN26" s="7">
        <v>39</v>
      </c>
      <c r="EO26" s="7">
        <v>39</v>
      </c>
      <c r="EP26" s="7">
        <v>39</v>
      </c>
      <c r="EQ26" s="7">
        <v>39</v>
      </c>
      <c r="ER26" s="7">
        <v>39</v>
      </c>
      <c r="ES26" s="7">
        <v>39</v>
      </c>
      <c r="ET26" s="7">
        <v>39</v>
      </c>
      <c r="EU26" s="7">
        <v>39</v>
      </c>
      <c r="EV26" s="7">
        <v>39</v>
      </c>
      <c r="EW26" s="7">
        <v>39</v>
      </c>
      <c r="EX26" s="7">
        <v>39</v>
      </c>
      <c r="EY26" s="7">
        <v>39</v>
      </c>
      <c r="EZ26" s="7">
        <v>39</v>
      </c>
      <c r="FA26" s="7">
        <v>39</v>
      </c>
      <c r="FB26" s="7">
        <v>39</v>
      </c>
      <c r="FC26" s="7">
        <v>39</v>
      </c>
      <c r="FD26" s="7">
        <v>39</v>
      </c>
      <c r="FE26" s="7">
        <v>39</v>
      </c>
      <c r="FF26" s="7">
        <v>39</v>
      </c>
      <c r="FG26" s="7">
        <v>39</v>
      </c>
      <c r="FH26" s="7">
        <v>39</v>
      </c>
      <c r="FI26" s="7">
        <v>39</v>
      </c>
      <c r="FJ26" s="7">
        <v>39</v>
      </c>
      <c r="FK26" s="7">
        <v>39</v>
      </c>
      <c r="FL26" s="7">
        <v>39</v>
      </c>
      <c r="FM26" s="7">
        <v>39</v>
      </c>
      <c r="FN26" s="7">
        <v>39</v>
      </c>
      <c r="FO26" s="7">
        <v>39</v>
      </c>
      <c r="FP26" s="7">
        <v>39</v>
      </c>
      <c r="FQ26" s="7">
        <v>39</v>
      </c>
      <c r="FR26" s="7">
        <v>39</v>
      </c>
      <c r="FS26" s="7">
        <v>39</v>
      </c>
      <c r="FT26" s="7">
        <v>39</v>
      </c>
      <c r="FU26" s="7">
        <v>39</v>
      </c>
      <c r="FV26" s="7">
        <v>39</v>
      </c>
      <c r="FW26" s="7">
        <v>39</v>
      </c>
      <c r="FX26" s="7">
        <v>39</v>
      </c>
      <c r="FY26" s="7">
        <v>39</v>
      </c>
      <c r="FZ26" s="7">
        <v>39</v>
      </c>
      <c r="GA26" s="7">
        <v>39</v>
      </c>
      <c r="GB26" s="7">
        <v>39</v>
      </c>
      <c r="GC26" s="7">
        <v>39</v>
      </c>
      <c r="GD26" s="7">
        <v>39</v>
      </c>
      <c r="GE26" s="7">
        <v>39</v>
      </c>
      <c r="GF26" s="7">
        <v>39</v>
      </c>
      <c r="GG26" s="7">
        <v>39</v>
      </c>
      <c r="GH26" s="7">
        <v>39</v>
      </c>
      <c r="GI26" s="7">
        <v>39</v>
      </c>
      <c r="GJ26" s="7">
        <v>39</v>
      </c>
      <c r="GK26" s="7">
        <v>39</v>
      </c>
      <c r="GL26" s="7">
        <v>39</v>
      </c>
      <c r="GM26" s="7">
        <v>39</v>
      </c>
      <c r="GN26" s="7">
        <v>39</v>
      </c>
      <c r="GO26" s="7">
        <v>39</v>
      </c>
      <c r="GP26" s="7">
        <v>39</v>
      </c>
      <c r="GQ26" s="7">
        <v>39</v>
      </c>
      <c r="GR26" s="7">
        <v>39</v>
      </c>
      <c r="GS26" s="7">
        <v>39</v>
      </c>
      <c r="GT26" s="7">
        <v>39</v>
      </c>
      <c r="GU26" s="7">
        <v>39</v>
      </c>
      <c r="GV26" s="7">
        <v>39</v>
      </c>
      <c r="GW26" s="7">
        <v>39</v>
      </c>
      <c r="GX26" s="7">
        <v>39</v>
      </c>
      <c r="GY26" s="7">
        <v>39</v>
      </c>
      <c r="GZ26" s="7">
        <v>39</v>
      </c>
      <c r="HA26" s="7">
        <v>39</v>
      </c>
      <c r="HB26" s="7">
        <v>39</v>
      </c>
      <c r="HC26" s="7">
        <v>39</v>
      </c>
      <c r="HD26" s="7">
        <v>39</v>
      </c>
      <c r="HE26" s="7">
        <v>39</v>
      </c>
      <c r="HF26" s="7">
        <v>39</v>
      </c>
      <c r="HG26" s="7">
        <v>39</v>
      </c>
      <c r="HH26" s="7">
        <v>39</v>
      </c>
      <c r="HI26" s="7">
        <v>39</v>
      </c>
      <c r="HJ26" s="7">
        <v>39</v>
      </c>
      <c r="HK26" s="7">
        <v>39</v>
      </c>
      <c r="HL26" s="7">
        <v>39</v>
      </c>
      <c r="HM26" s="7">
        <v>39</v>
      </c>
      <c r="HN26" s="7">
        <v>39</v>
      </c>
      <c r="HO26" s="7">
        <v>39</v>
      </c>
      <c r="HP26" s="7">
        <v>39</v>
      </c>
      <c r="HQ26" s="7">
        <v>39</v>
      </c>
      <c r="HR26" s="7">
        <v>39</v>
      </c>
      <c r="HS26" s="7">
        <v>39</v>
      </c>
      <c r="HT26" s="7">
        <v>39</v>
      </c>
      <c r="HU26" s="7">
        <v>39</v>
      </c>
      <c r="HV26" s="7">
        <v>39</v>
      </c>
      <c r="HW26" s="7">
        <v>39</v>
      </c>
      <c r="HX26" s="7">
        <v>39</v>
      </c>
      <c r="HY26" s="7">
        <v>39</v>
      </c>
      <c r="HZ26" s="7">
        <v>39</v>
      </c>
      <c r="IA26" s="7">
        <v>39</v>
      </c>
      <c r="IB26" s="7">
        <v>39</v>
      </c>
      <c r="IC26" s="7">
        <v>39</v>
      </c>
      <c r="ID26" s="7">
        <v>39</v>
      </c>
      <c r="IE26" s="7">
        <v>39</v>
      </c>
      <c r="IF26" s="7">
        <v>39</v>
      </c>
      <c r="IG26" s="7">
        <v>39</v>
      </c>
      <c r="IH26" s="7">
        <v>39</v>
      </c>
      <c r="II26" s="7">
        <v>39</v>
      </c>
      <c r="IJ26" s="7">
        <v>39</v>
      </c>
      <c r="IK26" s="7">
        <v>39</v>
      </c>
      <c r="IL26" s="7">
        <v>39</v>
      </c>
      <c r="IM26" s="7">
        <v>39</v>
      </c>
      <c r="IN26" s="7">
        <v>39</v>
      </c>
      <c r="IO26" s="7">
        <v>39</v>
      </c>
      <c r="IP26" s="7">
        <v>39</v>
      </c>
      <c r="IQ26" s="7">
        <v>39</v>
      </c>
      <c r="IR26" s="7">
        <v>39</v>
      </c>
      <c r="IS26" s="7">
        <v>39</v>
      </c>
      <c r="IT26" s="7">
        <v>39</v>
      </c>
      <c r="IU26" s="7">
        <v>39</v>
      </c>
      <c r="IV26" s="7">
        <v>39</v>
      </c>
    </row>
    <row r="27" spans="1:256" ht="15" customHeight="1" thickBot="1">
      <c r="A27" s="62" t="s">
        <v>25</v>
      </c>
      <c r="B27" s="63">
        <f>SUM(B23:B26)</f>
        <v>107</v>
      </c>
      <c r="C27" s="63">
        <f>C23+C24+C25+C26</f>
        <v>30</v>
      </c>
      <c r="D27" s="63">
        <f>SUM(D23:D26)</f>
        <v>18</v>
      </c>
      <c r="E27" s="63">
        <f>SUM(E23:E26)</f>
        <v>7</v>
      </c>
      <c r="F27" s="63">
        <f>SUM(F23:F26)</f>
        <v>2</v>
      </c>
      <c r="G27" s="63">
        <f>SUM(G23:G26)</f>
        <v>35</v>
      </c>
      <c r="H27" s="170">
        <f>G27+F27+E27+D27+C27+B27</f>
        <v>199</v>
      </c>
      <c r="I27" s="171"/>
      <c r="J27" s="121"/>
      <c r="K27" s="120"/>
      <c r="L27" s="140"/>
      <c r="M27" s="140"/>
      <c r="N27" s="12"/>
      <c r="O27" s="12"/>
      <c r="AK27" s="7">
        <v>31</v>
      </c>
      <c r="AL27" s="7">
        <v>31</v>
      </c>
      <c r="AM27" s="7">
        <v>31</v>
      </c>
      <c r="AN27" s="7">
        <v>31</v>
      </c>
      <c r="AO27" s="7">
        <v>31</v>
      </c>
      <c r="AP27" s="7">
        <v>31</v>
      </c>
      <c r="AQ27" s="7">
        <v>31</v>
      </c>
      <c r="AR27" s="7">
        <v>31</v>
      </c>
      <c r="AS27" s="7">
        <v>31</v>
      </c>
      <c r="AT27" s="7">
        <v>31</v>
      </c>
      <c r="AU27" s="7">
        <v>31</v>
      </c>
      <c r="AV27" s="7">
        <v>31</v>
      </c>
      <c r="AW27" s="7">
        <v>31</v>
      </c>
      <c r="AX27" s="7">
        <v>31</v>
      </c>
      <c r="AY27" s="7">
        <v>31</v>
      </c>
      <c r="AZ27" s="7">
        <v>31</v>
      </c>
      <c r="BA27" s="7">
        <v>31</v>
      </c>
      <c r="BB27" s="7">
        <v>31</v>
      </c>
      <c r="BC27" s="7">
        <v>31</v>
      </c>
      <c r="BD27" s="7">
        <v>31</v>
      </c>
      <c r="BE27" s="7">
        <v>31</v>
      </c>
      <c r="BF27" s="7">
        <v>31</v>
      </c>
      <c r="BG27" s="7">
        <v>31</v>
      </c>
      <c r="BH27" s="7">
        <v>31</v>
      </c>
      <c r="BI27" s="7">
        <v>31</v>
      </c>
      <c r="BJ27" s="7">
        <v>31</v>
      </c>
      <c r="BK27" s="7">
        <v>31</v>
      </c>
      <c r="BL27" s="7">
        <v>31</v>
      </c>
      <c r="BM27" s="7">
        <v>31</v>
      </c>
      <c r="BN27" s="7">
        <v>31</v>
      </c>
      <c r="BO27" s="7">
        <v>31</v>
      </c>
      <c r="BP27" s="7">
        <v>31</v>
      </c>
      <c r="BQ27" s="7">
        <v>31</v>
      </c>
      <c r="BR27" s="7">
        <v>31</v>
      </c>
      <c r="BS27" s="7">
        <v>31</v>
      </c>
      <c r="BT27" s="7">
        <v>31</v>
      </c>
      <c r="BU27" s="7">
        <v>31</v>
      </c>
      <c r="BV27" s="7">
        <v>31</v>
      </c>
      <c r="BW27" s="7">
        <v>31</v>
      </c>
      <c r="BX27" s="7">
        <v>31</v>
      </c>
      <c r="BY27" s="7">
        <v>31</v>
      </c>
      <c r="BZ27" s="7">
        <v>31</v>
      </c>
      <c r="CA27" s="7">
        <v>31</v>
      </c>
      <c r="CB27" s="7">
        <v>31</v>
      </c>
      <c r="CC27" s="7">
        <v>31</v>
      </c>
      <c r="CD27" s="7">
        <v>31</v>
      </c>
      <c r="CE27" s="7">
        <v>31</v>
      </c>
      <c r="CF27" s="7">
        <v>31</v>
      </c>
      <c r="CG27" s="7">
        <v>31</v>
      </c>
      <c r="CH27" s="7">
        <v>31</v>
      </c>
      <c r="CI27" s="7">
        <v>31</v>
      </c>
      <c r="CJ27" s="7">
        <v>31</v>
      </c>
      <c r="CK27" s="7">
        <v>31</v>
      </c>
      <c r="CL27" s="7">
        <v>31</v>
      </c>
      <c r="CM27" s="7">
        <v>31</v>
      </c>
      <c r="CN27" s="7">
        <v>31</v>
      </c>
      <c r="CO27" s="7">
        <v>31</v>
      </c>
      <c r="CP27" s="7">
        <v>31</v>
      </c>
      <c r="CQ27" s="7">
        <v>31</v>
      </c>
      <c r="CR27" s="7">
        <v>31</v>
      </c>
      <c r="CS27" s="7">
        <v>31</v>
      </c>
      <c r="CT27" s="7">
        <v>31</v>
      </c>
      <c r="CU27" s="7">
        <v>31</v>
      </c>
      <c r="CV27" s="7">
        <v>31</v>
      </c>
      <c r="CW27" s="7">
        <v>31</v>
      </c>
      <c r="CX27" s="7">
        <v>31</v>
      </c>
      <c r="CY27" s="7">
        <v>31</v>
      </c>
      <c r="CZ27" s="7">
        <v>31</v>
      </c>
      <c r="DA27" s="7">
        <v>31</v>
      </c>
      <c r="DB27" s="7">
        <v>31</v>
      </c>
      <c r="DC27" s="7">
        <v>31</v>
      </c>
      <c r="DD27" s="7">
        <v>31</v>
      </c>
      <c r="DE27" s="7">
        <v>31</v>
      </c>
      <c r="DF27" s="7">
        <v>31</v>
      </c>
      <c r="DG27" s="7">
        <v>31</v>
      </c>
      <c r="DH27" s="7">
        <v>31</v>
      </c>
      <c r="DI27" s="7">
        <v>31</v>
      </c>
      <c r="DJ27" s="7">
        <v>31</v>
      </c>
      <c r="DK27" s="7">
        <v>31</v>
      </c>
      <c r="DL27" s="7">
        <v>31</v>
      </c>
      <c r="DM27" s="7">
        <v>31</v>
      </c>
      <c r="DN27" s="7">
        <v>31</v>
      </c>
      <c r="DO27" s="7">
        <v>31</v>
      </c>
      <c r="DP27" s="7">
        <v>31</v>
      </c>
      <c r="DQ27" s="7">
        <v>31</v>
      </c>
      <c r="DR27" s="7">
        <v>31</v>
      </c>
      <c r="DS27" s="7">
        <v>31</v>
      </c>
      <c r="DT27" s="7">
        <v>31</v>
      </c>
      <c r="DU27" s="7">
        <v>31</v>
      </c>
      <c r="DV27" s="7">
        <v>31</v>
      </c>
      <c r="DW27" s="7">
        <v>31</v>
      </c>
      <c r="DX27" s="7">
        <v>31</v>
      </c>
      <c r="DY27" s="7">
        <v>31</v>
      </c>
      <c r="DZ27" s="7">
        <v>31</v>
      </c>
      <c r="EA27" s="7">
        <v>31</v>
      </c>
      <c r="EB27" s="7">
        <v>31</v>
      </c>
      <c r="EC27" s="7">
        <v>31</v>
      </c>
      <c r="ED27" s="7">
        <v>31</v>
      </c>
      <c r="EE27" s="7">
        <v>31</v>
      </c>
      <c r="EF27" s="7">
        <v>31</v>
      </c>
      <c r="EG27" s="7">
        <v>31</v>
      </c>
      <c r="EH27" s="7">
        <v>31</v>
      </c>
      <c r="EI27" s="7">
        <v>31</v>
      </c>
      <c r="EJ27" s="7">
        <v>31</v>
      </c>
      <c r="EK27" s="7">
        <v>31</v>
      </c>
      <c r="EL27" s="7">
        <v>31</v>
      </c>
      <c r="EM27" s="7">
        <v>31</v>
      </c>
      <c r="EN27" s="7">
        <v>31</v>
      </c>
      <c r="EO27" s="7">
        <v>31</v>
      </c>
      <c r="EP27" s="7">
        <v>31</v>
      </c>
      <c r="EQ27" s="7">
        <v>31</v>
      </c>
      <c r="ER27" s="7">
        <v>31</v>
      </c>
      <c r="ES27" s="7">
        <v>31</v>
      </c>
      <c r="ET27" s="7">
        <v>31</v>
      </c>
      <c r="EU27" s="7">
        <v>31</v>
      </c>
      <c r="EV27" s="7">
        <v>31</v>
      </c>
      <c r="EW27" s="7">
        <v>31</v>
      </c>
      <c r="EX27" s="7">
        <v>31</v>
      </c>
      <c r="EY27" s="7">
        <v>31</v>
      </c>
      <c r="EZ27" s="7">
        <v>31</v>
      </c>
      <c r="FA27" s="7">
        <v>31</v>
      </c>
      <c r="FB27" s="7">
        <v>31</v>
      </c>
      <c r="FC27" s="7">
        <v>31</v>
      </c>
      <c r="FD27" s="7">
        <v>31</v>
      </c>
      <c r="FE27" s="7">
        <v>31</v>
      </c>
      <c r="FF27" s="7">
        <v>31</v>
      </c>
      <c r="FG27" s="7">
        <v>31</v>
      </c>
      <c r="FH27" s="7">
        <v>31</v>
      </c>
      <c r="FI27" s="7">
        <v>31</v>
      </c>
      <c r="FJ27" s="7">
        <v>31</v>
      </c>
      <c r="FK27" s="7">
        <v>31</v>
      </c>
      <c r="FL27" s="7">
        <v>31</v>
      </c>
      <c r="FM27" s="7">
        <v>31</v>
      </c>
      <c r="FN27" s="7">
        <v>31</v>
      </c>
      <c r="FO27" s="7">
        <v>31</v>
      </c>
      <c r="FP27" s="7">
        <v>31</v>
      </c>
      <c r="FQ27" s="7">
        <v>31</v>
      </c>
      <c r="FR27" s="7">
        <v>31</v>
      </c>
      <c r="FS27" s="7">
        <v>31</v>
      </c>
      <c r="FT27" s="7">
        <v>31</v>
      </c>
      <c r="FU27" s="7">
        <v>31</v>
      </c>
      <c r="FV27" s="7">
        <v>31</v>
      </c>
      <c r="FW27" s="7">
        <v>31</v>
      </c>
      <c r="FX27" s="7">
        <v>31</v>
      </c>
      <c r="FY27" s="7">
        <v>31</v>
      </c>
      <c r="FZ27" s="7">
        <v>31</v>
      </c>
      <c r="GA27" s="7">
        <v>31</v>
      </c>
      <c r="GB27" s="7">
        <v>31</v>
      </c>
      <c r="GC27" s="7">
        <v>31</v>
      </c>
      <c r="GD27" s="7">
        <v>31</v>
      </c>
      <c r="GE27" s="7">
        <v>31</v>
      </c>
      <c r="GF27" s="7">
        <v>31</v>
      </c>
      <c r="GG27" s="7">
        <v>31</v>
      </c>
      <c r="GH27" s="7">
        <v>31</v>
      </c>
      <c r="GI27" s="7">
        <v>31</v>
      </c>
      <c r="GJ27" s="7">
        <v>31</v>
      </c>
      <c r="GK27" s="7">
        <v>31</v>
      </c>
      <c r="GL27" s="7">
        <v>31</v>
      </c>
      <c r="GM27" s="7">
        <v>31</v>
      </c>
      <c r="GN27" s="7">
        <v>31</v>
      </c>
      <c r="GO27" s="7">
        <v>31</v>
      </c>
      <c r="GP27" s="7">
        <v>31</v>
      </c>
      <c r="GQ27" s="7">
        <v>31</v>
      </c>
      <c r="GR27" s="7">
        <v>31</v>
      </c>
      <c r="GS27" s="7">
        <v>31</v>
      </c>
      <c r="GT27" s="7">
        <v>31</v>
      </c>
      <c r="GU27" s="7">
        <v>31</v>
      </c>
      <c r="GV27" s="7">
        <v>31</v>
      </c>
      <c r="GW27" s="7">
        <v>31</v>
      </c>
      <c r="GX27" s="7">
        <v>31</v>
      </c>
      <c r="GY27" s="7">
        <v>31</v>
      </c>
      <c r="GZ27" s="7">
        <v>31</v>
      </c>
      <c r="HA27" s="7">
        <v>31</v>
      </c>
      <c r="HB27" s="7">
        <v>31</v>
      </c>
      <c r="HC27" s="7">
        <v>31</v>
      </c>
      <c r="HD27" s="7">
        <v>31</v>
      </c>
      <c r="HE27" s="7">
        <v>31</v>
      </c>
      <c r="HF27" s="7">
        <v>31</v>
      </c>
      <c r="HG27" s="7">
        <v>31</v>
      </c>
      <c r="HH27" s="7">
        <v>31</v>
      </c>
      <c r="HI27" s="7">
        <v>31</v>
      </c>
      <c r="HJ27" s="7">
        <v>31</v>
      </c>
      <c r="HK27" s="7">
        <v>31</v>
      </c>
      <c r="HL27" s="7">
        <v>31</v>
      </c>
      <c r="HM27" s="7">
        <v>31</v>
      </c>
      <c r="HN27" s="7">
        <v>31</v>
      </c>
      <c r="HO27" s="7">
        <v>31</v>
      </c>
      <c r="HP27" s="7">
        <v>31</v>
      </c>
      <c r="HQ27" s="7">
        <v>31</v>
      </c>
      <c r="HR27" s="7">
        <v>31</v>
      </c>
      <c r="HS27" s="7">
        <v>31</v>
      </c>
      <c r="HT27" s="7">
        <v>31</v>
      </c>
      <c r="HU27" s="7">
        <v>31</v>
      </c>
      <c r="HV27" s="7">
        <v>31</v>
      </c>
      <c r="HW27" s="7">
        <v>31</v>
      </c>
      <c r="HX27" s="7">
        <v>31</v>
      </c>
      <c r="HY27" s="7">
        <v>31</v>
      </c>
      <c r="HZ27" s="7">
        <v>31</v>
      </c>
      <c r="IA27" s="7">
        <v>31</v>
      </c>
      <c r="IB27" s="7">
        <v>31</v>
      </c>
      <c r="IC27" s="7">
        <v>31</v>
      </c>
      <c r="ID27" s="7">
        <v>31</v>
      </c>
      <c r="IE27" s="7">
        <v>31</v>
      </c>
      <c r="IF27" s="7">
        <v>31</v>
      </c>
      <c r="IG27" s="7">
        <v>31</v>
      </c>
      <c r="IH27" s="7">
        <v>31</v>
      </c>
      <c r="II27" s="7">
        <v>31</v>
      </c>
      <c r="IJ27" s="7">
        <v>31</v>
      </c>
      <c r="IK27" s="7">
        <v>31</v>
      </c>
      <c r="IL27" s="7">
        <v>31</v>
      </c>
      <c r="IM27" s="7">
        <v>31</v>
      </c>
      <c r="IN27" s="7">
        <v>31</v>
      </c>
      <c r="IO27" s="7">
        <v>31</v>
      </c>
      <c r="IP27" s="7">
        <v>31</v>
      </c>
      <c r="IQ27" s="7">
        <v>31</v>
      </c>
      <c r="IR27" s="7">
        <v>31</v>
      </c>
      <c r="IS27" s="7">
        <v>31</v>
      </c>
      <c r="IT27" s="7">
        <v>31</v>
      </c>
      <c r="IU27" s="7">
        <v>31</v>
      </c>
      <c r="IV27" s="7">
        <v>31</v>
      </c>
    </row>
    <row r="28" spans="1:15" ht="22.5" customHeight="1" thickBot="1">
      <c r="A28" s="227" t="s">
        <v>32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96"/>
      <c r="O28" s="96"/>
    </row>
    <row r="29" spans="1:15" ht="27" customHeight="1">
      <c r="A29" s="228" t="s">
        <v>33</v>
      </c>
      <c r="B29" s="230" t="s">
        <v>34</v>
      </c>
      <c r="C29" s="231" t="s">
        <v>35</v>
      </c>
      <c r="D29" s="230" t="s">
        <v>36</v>
      </c>
      <c r="E29" s="230"/>
      <c r="F29" s="230"/>
      <c r="G29" s="230"/>
      <c r="H29" s="232" t="s">
        <v>37</v>
      </c>
      <c r="I29" s="232"/>
      <c r="J29" s="232"/>
      <c r="K29" s="232"/>
      <c r="L29" s="232"/>
      <c r="M29" s="232"/>
      <c r="N29" s="232"/>
      <c r="O29" s="233"/>
    </row>
    <row r="30" spans="1:15" ht="19.5" customHeight="1">
      <c r="A30" s="229"/>
      <c r="B30" s="222"/>
      <c r="C30" s="224"/>
      <c r="D30" s="224" t="s">
        <v>38</v>
      </c>
      <c r="E30" s="224" t="s">
        <v>39</v>
      </c>
      <c r="F30" s="222" t="s">
        <v>40</v>
      </c>
      <c r="G30" s="222"/>
      <c r="H30" s="226" t="s">
        <v>27</v>
      </c>
      <c r="I30" s="226"/>
      <c r="J30" s="220" t="s">
        <v>29</v>
      </c>
      <c r="K30" s="220"/>
      <c r="L30" s="221" t="s">
        <v>30</v>
      </c>
      <c r="M30" s="221"/>
      <c r="N30" s="222" t="s">
        <v>31</v>
      </c>
      <c r="O30" s="223"/>
    </row>
    <row r="31" spans="1:15" ht="20.25" customHeight="1">
      <c r="A31" s="229"/>
      <c r="B31" s="222"/>
      <c r="C31" s="224"/>
      <c r="D31" s="224"/>
      <c r="E31" s="224"/>
      <c r="F31" s="222"/>
      <c r="G31" s="222"/>
      <c r="H31" s="172" t="s">
        <v>41</v>
      </c>
      <c r="I31" s="172" t="s">
        <v>42</v>
      </c>
      <c r="J31" s="159" t="s">
        <v>43</v>
      </c>
      <c r="K31" s="159" t="s">
        <v>44</v>
      </c>
      <c r="L31" s="160" t="s">
        <v>45</v>
      </c>
      <c r="M31" s="160" t="s">
        <v>46</v>
      </c>
      <c r="N31" s="157" t="s">
        <v>47</v>
      </c>
      <c r="O31" s="158" t="s">
        <v>48</v>
      </c>
    </row>
    <row r="32" spans="1:15" ht="17.25" customHeight="1">
      <c r="A32" s="229"/>
      <c r="B32" s="222"/>
      <c r="C32" s="224"/>
      <c r="D32" s="224"/>
      <c r="E32" s="224"/>
      <c r="F32" s="224" t="s">
        <v>49</v>
      </c>
      <c r="G32" s="225" t="s">
        <v>50</v>
      </c>
      <c r="H32" s="226" t="s">
        <v>51</v>
      </c>
      <c r="I32" s="226"/>
      <c r="J32" s="220" t="s">
        <v>51</v>
      </c>
      <c r="K32" s="220"/>
      <c r="L32" s="221" t="s">
        <v>51</v>
      </c>
      <c r="M32" s="221"/>
      <c r="N32" s="222" t="s">
        <v>51</v>
      </c>
      <c r="O32" s="223"/>
    </row>
    <row r="33" spans="1:15" ht="11.25" customHeight="1">
      <c r="A33" s="229"/>
      <c r="B33" s="222"/>
      <c r="C33" s="224"/>
      <c r="D33" s="224"/>
      <c r="E33" s="224"/>
      <c r="F33" s="224"/>
      <c r="G33" s="225"/>
      <c r="H33" s="226"/>
      <c r="I33" s="226"/>
      <c r="J33" s="220"/>
      <c r="K33" s="220"/>
      <c r="L33" s="221"/>
      <c r="M33" s="221"/>
      <c r="N33" s="222"/>
      <c r="O33" s="223"/>
    </row>
    <row r="34" spans="1:15" ht="30.75" customHeight="1">
      <c r="A34" s="229"/>
      <c r="B34" s="222"/>
      <c r="C34" s="224"/>
      <c r="D34" s="224"/>
      <c r="E34" s="224"/>
      <c r="F34" s="224"/>
      <c r="G34" s="225"/>
      <c r="H34" s="172">
        <v>17</v>
      </c>
      <c r="I34" s="197" t="s">
        <v>212</v>
      </c>
      <c r="J34" s="196" t="s">
        <v>211</v>
      </c>
      <c r="K34" s="159" t="s">
        <v>197</v>
      </c>
      <c r="L34" s="160" t="s">
        <v>198</v>
      </c>
      <c r="M34" s="193" t="s">
        <v>214</v>
      </c>
      <c r="N34" s="194" t="s">
        <v>209</v>
      </c>
      <c r="O34" s="195" t="s">
        <v>215</v>
      </c>
    </row>
    <row r="35" spans="1:48" s="14" customFormat="1" ht="16.5" thickBot="1">
      <c r="A35" s="89" t="s">
        <v>52</v>
      </c>
      <c r="B35" s="30" t="s">
        <v>53</v>
      </c>
      <c r="C35" s="44" t="s">
        <v>205</v>
      </c>
      <c r="D35" s="45">
        <v>3078</v>
      </c>
      <c r="E35" s="45">
        <v>1026</v>
      </c>
      <c r="F35" s="45">
        <f>H35+I35+J35+K35+L35+M35+N35+O35</f>
        <v>2052</v>
      </c>
      <c r="G35" s="45">
        <v>569</v>
      </c>
      <c r="H35" s="173">
        <v>459</v>
      </c>
      <c r="I35" s="173">
        <v>602</v>
      </c>
      <c r="J35" s="122">
        <v>442</v>
      </c>
      <c r="K35" s="122">
        <v>549</v>
      </c>
      <c r="L35" s="141">
        <v>0</v>
      </c>
      <c r="M35" s="141">
        <v>0</v>
      </c>
      <c r="N35" s="45">
        <v>0</v>
      </c>
      <c r="O35" s="9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14" customFormat="1" ht="32.25" thickBot="1">
      <c r="A36" s="39" t="s">
        <v>54</v>
      </c>
      <c r="B36" s="40" t="s">
        <v>55</v>
      </c>
      <c r="C36" s="41" t="s">
        <v>201</v>
      </c>
      <c r="D36" s="42">
        <v>1949</v>
      </c>
      <c r="E36" s="69">
        <f>E37+E38+E39+E40+E41+E42+E43+E44+E45+E46+E47</f>
        <v>650</v>
      </c>
      <c r="F36" s="47">
        <f aca="true" t="shared" si="0" ref="F36:F97">H36+I36+J36+K36+L36+M36+N36+O36</f>
        <v>1299</v>
      </c>
      <c r="G36" s="70">
        <f>G37+G38+G39+G40+G41+G42+G43+G44+G45+G46+G47</f>
        <v>562</v>
      </c>
      <c r="H36" s="174">
        <v>255</v>
      </c>
      <c r="I36" s="174">
        <v>357</v>
      </c>
      <c r="J36" s="123">
        <v>323</v>
      </c>
      <c r="K36" s="123">
        <v>364</v>
      </c>
      <c r="L36" s="142">
        <v>0</v>
      </c>
      <c r="M36" s="142">
        <v>0</v>
      </c>
      <c r="N36" s="42">
        <v>0</v>
      </c>
      <c r="O36" s="98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s="14" customFormat="1" ht="15.75">
      <c r="A37" s="90" t="s">
        <v>56</v>
      </c>
      <c r="B37" s="35" t="s">
        <v>57</v>
      </c>
      <c r="C37" s="36" t="s">
        <v>58</v>
      </c>
      <c r="D37" s="37">
        <v>159</v>
      </c>
      <c r="E37" s="37">
        <v>45</v>
      </c>
      <c r="F37" s="57">
        <f t="shared" si="0"/>
        <v>114</v>
      </c>
      <c r="G37" s="38">
        <v>46</v>
      </c>
      <c r="H37" s="175">
        <v>17</v>
      </c>
      <c r="I37" s="175">
        <v>20</v>
      </c>
      <c r="J37" s="124">
        <v>42</v>
      </c>
      <c r="K37" s="124">
        <v>35</v>
      </c>
      <c r="L37" s="143"/>
      <c r="M37" s="143"/>
      <c r="N37" s="37"/>
      <c r="O37" s="9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s="14" customFormat="1" ht="15.75">
      <c r="A38" s="91" t="s">
        <v>59</v>
      </c>
      <c r="B38" s="15" t="s">
        <v>60</v>
      </c>
      <c r="C38" s="16" t="s">
        <v>61</v>
      </c>
      <c r="D38" s="17">
        <v>245</v>
      </c>
      <c r="E38" s="17">
        <v>74</v>
      </c>
      <c r="F38" s="33">
        <f t="shared" si="0"/>
        <v>171</v>
      </c>
      <c r="G38" s="18"/>
      <c r="H38" s="176">
        <v>34</v>
      </c>
      <c r="I38" s="176">
        <v>60</v>
      </c>
      <c r="J38" s="125">
        <v>42</v>
      </c>
      <c r="K38" s="125">
        <v>35</v>
      </c>
      <c r="L38" s="144"/>
      <c r="M38" s="144"/>
      <c r="N38" s="17"/>
      <c r="O38" s="10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s="14" customFormat="1" ht="15.75">
      <c r="A39" s="91" t="s">
        <v>62</v>
      </c>
      <c r="B39" s="15" t="s">
        <v>63</v>
      </c>
      <c r="C39" s="16" t="s">
        <v>200</v>
      </c>
      <c r="D39" s="17">
        <v>245</v>
      </c>
      <c r="E39" s="17">
        <v>74</v>
      </c>
      <c r="F39" s="33">
        <f t="shared" si="0"/>
        <v>171</v>
      </c>
      <c r="G39" s="18">
        <v>171</v>
      </c>
      <c r="H39" s="176">
        <v>34</v>
      </c>
      <c r="I39" s="176">
        <v>40</v>
      </c>
      <c r="J39" s="125">
        <v>42</v>
      </c>
      <c r="K39" s="125">
        <v>55</v>
      </c>
      <c r="L39" s="144"/>
      <c r="M39" s="144"/>
      <c r="N39" s="17"/>
      <c r="O39" s="10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s="14" customFormat="1" ht="15.75">
      <c r="A40" s="91" t="s">
        <v>64</v>
      </c>
      <c r="B40" s="15" t="s">
        <v>65</v>
      </c>
      <c r="C40" s="16" t="s">
        <v>184</v>
      </c>
      <c r="D40" s="17">
        <v>245</v>
      </c>
      <c r="E40" s="17">
        <v>74</v>
      </c>
      <c r="F40" s="33">
        <f t="shared" si="0"/>
        <v>171</v>
      </c>
      <c r="G40" s="18">
        <v>50</v>
      </c>
      <c r="H40" s="176">
        <v>34</v>
      </c>
      <c r="I40" s="176">
        <v>40</v>
      </c>
      <c r="J40" s="125">
        <v>42</v>
      </c>
      <c r="K40" s="125">
        <v>55</v>
      </c>
      <c r="L40" s="144"/>
      <c r="M40" s="144"/>
      <c r="N40" s="17"/>
      <c r="O40" s="10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s="14" customFormat="1" ht="15.75">
      <c r="A41" s="91" t="s">
        <v>66</v>
      </c>
      <c r="B41" s="15" t="s">
        <v>67</v>
      </c>
      <c r="C41" s="16" t="s">
        <v>182</v>
      </c>
      <c r="D41" s="17">
        <v>342</v>
      </c>
      <c r="E41" s="17">
        <v>171</v>
      </c>
      <c r="F41" s="33">
        <f t="shared" si="0"/>
        <v>171</v>
      </c>
      <c r="G41" s="18">
        <v>171</v>
      </c>
      <c r="H41" s="176">
        <v>51</v>
      </c>
      <c r="I41" s="176">
        <v>60</v>
      </c>
      <c r="J41" s="125">
        <v>42</v>
      </c>
      <c r="K41" s="125">
        <v>18</v>
      </c>
      <c r="L41" s="144"/>
      <c r="M41" s="144"/>
      <c r="N41" s="17"/>
      <c r="O41" s="10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s="14" customFormat="1" ht="15.75">
      <c r="A42" s="91" t="s">
        <v>68</v>
      </c>
      <c r="B42" s="15" t="s">
        <v>69</v>
      </c>
      <c r="C42" s="16" t="s">
        <v>61</v>
      </c>
      <c r="D42" s="17">
        <v>102</v>
      </c>
      <c r="E42" s="17">
        <v>30</v>
      </c>
      <c r="F42" s="33">
        <f t="shared" si="0"/>
        <v>72</v>
      </c>
      <c r="G42" s="18">
        <v>10</v>
      </c>
      <c r="H42" s="176">
        <v>17</v>
      </c>
      <c r="I42" s="176">
        <v>20</v>
      </c>
      <c r="J42" s="125">
        <v>14</v>
      </c>
      <c r="K42" s="125">
        <v>21</v>
      </c>
      <c r="L42" s="144"/>
      <c r="M42" s="144"/>
      <c r="N42" s="17"/>
      <c r="O42" s="10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s="14" customFormat="1" ht="15.75">
      <c r="A43" s="91" t="s">
        <v>70</v>
      </c>
      <c r="B43" s="15" t="s">
        <v>71</v>
      </c>
      <c r="C43" s="16" t="s">
        <v>61</v>
      </c>
      <c r="D43" s="17">
        <v>159</v>
      </c>
      <c r="E43" s="17">
        <v>45</v>
      </c>
      <c r="F43" s="33">
        <f t="shared" si="0"/>
        <v>114</v>
      </c>
      <c r="G43" s="18">
        <v>32</v>
      </c>
      <c r="H43" s="176">
        <v>17</v>
      </c>
      <c r="I43" s="176">
        <v>39</v>
      </c>
      <c r="J43" s="125">
        <v>42</v>
      </c>
      <c r="K43" s="125">
        <v>16</v>
      </c>
      <c r="L43" s="144"/>
      <c r="M43" s="144"/>
      <c r="N43" s="17"/>
      <c r="O43" s="10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s="14" customFormat="1" ht="15.75">
      <c r="A44" s="91" t="s">
        <v>72</v>
      </c>
      <c r="B44" s="15" t="s">
        <v>183</v>
      </c>
      <c r="C44" s="16" t="s">
        <v>184</v>
      </c>
      <c r="D44" s="17">
        <v>245</v>
      </c>
      <c r="E44" s="17">
        <v>74</v>
      </c>
      <c r="F44" s="33">
        <f t="shared" si="0"/>
        <v>171</v>
      </c>
      <c r="G44" s="18">
        <v>40</v>
      </c>
      <c r="H44" s="176">
        <v>17</v>
      </c>
      <c r="I44" s="176">
        <v>40</v>
      </c>
      <c r="J44" s="125">
        <v>42</v>
      </c>
      <c r="K44" s="125">
        <v>72</v>
      </c>
      <c r="L44" s="144"/>
      <c r="M44" s="144"/>
      <c r="N44" s="17"/>
      <c r="O44" s="10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s="14" customFormat="1" ht="15.75">
      <c r="A45" s="91" t="s">
        <v>73</v>
      </c>
      <c r="B45" s="15" t="s">
        <v>74</v>
      </c>
      <c r="C45" s="16" t="s">
        <v>75</v>
      </c>
      <c r="D45" s="17">
        <v>52</v>
      </c>
      <c r="E45" s="17">
        <v>16</v>
      </c>
      <c r="F45" s="33">
        <f t="shared" si="0"/>
        <v>36</v>
      </c>
      <c r="G45" s="18">
        <v>16</v>
      </c>
      <c r="H45" s="176">
        <v>17</v>
      </c>
      <c r="I45" s="176">
        <v>19</v>
      </c>
      <c r="J45" s="125"/>
      <c r="K45" s="125"/>
      <c r="L45" s="144"/>
      <c r="M45" s="144"/>
      <c r="N45" s="17"/>
      <c r="O45" s="10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s="14" customFormat="1" ht="18" customHeight="1">
      <c r="A46" s="91" t="s">
        <v>76</v>
      </c>
      <c r="B46" s="15" t="s">
        <v>77</v>
      </c>
      <c r="C46" s="16" t="s">
        <v>185</v>
      </c>
      <c r="D46" s="17">
        <v>104</v>
      </c>
      <c r="E46" s="17">
        <v>32</v>
      </c>
      <c r="F46" s="33">
        <f t="shared" si="0"/>
        <v>72</v>
      </c>
      <c r="G46" s="18">
        <v>16</v>
      </c>
      <c r="H46" s="176">
        <v>17</v>
      </c>
      <c r="I46" s="176">
        <v>19</v>
      </c>
      <c r="J46" s="125">
        <v>15</v>
      </c>
      <c r="K46" s="125">
        <v>21</v>
      </c>
      <c r="L46" s="144"/>
      <c r="M46" s="144"/>
      <c r="N46" s="17"/>
      <c r="O46" s="10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s="14" customFormat="1" ht="20.25" customHeight="1" thickBot="1">
      <c r="A47" s="92" t="s">
        <v>78</v>
      </c>
      <c r="B47" s="31" t="s">
        <v>79</v>
      </c>
      <c r="C47" s="16" t="s">
        <v>185</v>
      </c>
      <c r="D47" s="33">
        <v>51</v>
      </c>
      <c r="E47" s="33">
        <v>15</v>
      </c>
      <c r="F47" s="33">
        <f t="shared" si="0"/>
        <v>36</v>
      </c>
      <c r="G47" s="43">
        <v>10</v>
      </c>
      <c r="H47" s="173"/>
      <c r="I47" s="173"/>
      <c r="J47" s="126"/>
      <c r="K47" s="126">
        <v>36</v>
      </c>
      <c r="L47" s="141"/>
      <c r="M47" s="141"/>
      <c r="N47" s="45"/>
      <c r="O47" s="9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90" ht="32.25" thickBot="1">
      <c r="A48" s="67" t="s">
        <v>80</v>
      </c>
      <c r="B48" s="68" t="s">
        <v>81</v>
      </c>
      <c r="C48" s="49" t="s">
        <v>195</v>
      </c>
      <c r="D48" s="50">
        <v>859</v>
      </c>
      <c r="E48" s="50">
        <f>E49+E50+E51</f>
        <v>262</v>
      </c>
      <c r="F48" s="50">
        <f t="shared" si="0"/>
        <v>573</v>
      </c>
      <c r="G48" s="50">
        <f>G49+G50+G51</f>
        <v>180</v>
      </c>
      <c r="H48" s="177">
        <v>136</v>
      </c>
      <c r="I48" s="177">
        <v>199</v>
      </c>
      <c r="J48" s="127">
        <v>119</v>
      </c>
      <c r="K48" s="127">
        <v>119</v>
      </c>
      <c r="L48" s="145">
        <v>0</v>
      </c>
      <c r="M48" s="145">
        <v>0</v>
      </c>
      <c r="N48" s="50">
        <v>0</v>
      </c>
      <c r="O48" s="101">
        <v>0</v>
      </c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</row>
    <row r="49" spans="1:90" ht="31.5">
      <c r="A49" s="90" t="s">
        <v>82</v>
      </c>
      <c r="B49" s="35" t="s">
        <v>83</v>
      </c>
      <c r="C49" s="36" t="s">
        <v>58</v>
      </c>
      <c r="D49" s="37">
        <v>427</v>
      </c>
      <c r="E49" s="37">
        <v>142</v>
      </c>
      <c r="F49" s="57">
        <f t="shared" si="0"/>
        <v>285</v>
      </c>
      <c r="G49" s="38">
        <v>100</v>
      </c>
      <c r="H49" s="175">
        <v>68</v>
      </c>
      <c r="I49" s="175">
        <v>100</v>
      </c>
      <c r="J49" s="124">
        <v>42</v>
      </c>
      <c r="K49" s="124">
        <v>75</v>
      </c>
      <c r="L49" s="143"/>
      <c r="M49" s="143"/>
      <c r="N49" s="37"/>
      <c r="O49" s="9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</row>
    <row r="50" spans="1:90" ht="15.75">
      <c r="A50" s="91" t="s">
        <v>84</v>
      </c>
      <c r="B50" s="15" t="s">
        <v>85</v>
      </c>
      <c r="C50" s="16" t="s">
        <v>86</v>
      </c>
      <c r="D50" s="17">
        <v>162</v>
      </c>
      <c r="E50" s="17">
        <v>54</v>
      </c>
      <c r="F50" s="33">
        <f t="shared" si="0"/>
        <v>108</v>
      </c>
      <c r="G50" s="18">
        <v>50</v>
      </c>
      <c r="H50" s="176">
        <v>34</v>
      </c>
      <c r="I50" s="176">
        <v>39</v>
      </c>
      <c r="J50" s="125">
        <v>35</v>
      </c>
      <c r="K50" s="125"/>
      <c r="L50" s="144"/>
      <c r="M50" s="144"/>
      <c r="N50" s="17"/>
      <c r="O50" s="100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</row>
    <row r="51" spans="1:15" ht="15.75">
      <c r="A51" s="92" t="s">
        <v>87</v>
      </c>
      <c r="B51" s="111" t="s">
        <v>88</v>
      </c>
      <c r="C51" s="112" t="s">
        <v>58</v>
      </c>
      <c r="D51" s="113">
        <f>E51+F51</f>
        <v>206</v>
      </c>
      <c r="E51" s="113">
        <v>66</v>
      </c>
      <c r="F51" s="113">
        <f t="shared" si="0"/>
        <v>140</v>
      </c>
      <c r="G51" s="114">
        <v>30</v>
      </c>
      <c r="H51" s="178">
        <v>34</v>
      </c>
      <c r="I51" s="178">
        <v>20</v>
      </c>
      <c r="J51" s="128">
        <v>42</v>
      </c>
      <c r="K51" s="128">
        <v>44</v>
      </c>
      <c r="L51" s="146"/>
      <c r="M51" s="146"/>
      <c r="N51" s="115"/>
      <c r="O51" s="116"/>
    </row>
    <row r="52" spans="1:15" ht="16.5" thickBot="1">
      <c r="A52" s="92" t="s">
        <v>193</v>
      </c>
      <c r="B52" s="110" t="s">
        <v>194</v>
      </c>
      <c r="C52" s="16" t="s">
        <v>75</v>
      </c>
      <c r="D52" s="113">
        <f>E52+F52</f>
        <v>64</v>
      </c>
      <c r="E52" s="57">
        <v>24</v>
      </c>
      <c r="F52" s="113">
        <f t="shared" si="0"/>
        <v>40</v>
      </c>
      <c r="G52" s="56">
        <v>10</v>
      </c>
      <c r="H52" s="179"/>
      <c r="I52" s="179">
        <v>40</v>
      </c>
      <c r="J52" s="129"/>
      <c r="K52" s="129"/>
      <c r="L52" s="147"/>
      <c r="M52" s="147"/>
      <c r="N52" s="58"/>
      <c r="O52" s="105"/>
    </row>
    <row r="53" spans="1:90" ht="16.5" thickBot="1">
      <c r="A53" s="39" t="s">
        <v>89</v>
      </c>
      <c r="B53" s="40" t="s">
        <v>90</v>
      </c>
      <c r="C53" s="41" t="s">
        <v>204</v>
      </c>
      <c r="D53" s="42">
        <v>270</v>
      </c>
      <c r="E53" s="42">
        <f>E54+E55+E56</f>
        <v>90</v>
      </c>
      <c r="F53" s="42">
        <f t="shared" si="0"/>
        <v>180</v>
      </c>
      <c r="G53" s="42">
        <f>G54+G55+G56</f>
        <v>137</v>
      </c>
      <c r="H53" s="174">
        <v>68</v>
      </c>
      <c r="I53" s="174">
        <v>46</v>
      </c>
      <c r="J53" s="123">
        <v>0</v>
      </c>
      <c r="K53" s="123">
        <v>66</v>
      </c>
      <c r="L53" s="142">
        <v>0</v>
      </c>
      <c r="M53" s="142">
        <v>0</v>
      </c>
      <c r="N53" s="42">
        <v>0</v>
      </c>
      <c r="O53" s="98">
        <v>0</v>
      </c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</row>
    <row r="54" spans="1:90" ht="15.75">
      <c r="A54" s="90" t="s">
        <v>91</v>
      </c>
      <c r="B54" s="35" t="s">
        <v>92</v>
      </c>
      <c r="C54" s="36" t="s">
        <v>93</v>
      </c>
      <c r="D54" s="37">
        <v>120</v>
      </c>
      <c r="E54" s="37">
        <v>40</v>
      </c>
      <c r="F54" s="57">
        <f t="shared" si="0"/>
        <v>80</v>
      </c>
      <c r="G54" s="38">
        <v>80</v>
      </c>
      <c r="H54" s="175">
        <v>34</v>
      </c>
      <c r="I54" s="175">
        <v>46</v>
      </c>
      <c r="J54" s="124"/>
      <c r="K54" s="124"/>
      <c r="L54" s="148"/>
      <c r="M54" s="143"/>
      <c r="N54" s="102"/>
      <c r="O54" s="9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</row>
    <row r="55" spans="1:90" ht="16.5" customHeight="1">
      <c r="A55" s="91" t="s">
        <v>94</v>
      </c>
      <c r="B55" s="15" t="s">
        <v>95</v>
      </c>
      <c r="C55" s="16" t="s">
        <v>61</v>
      </c>
      <c r="D55" s="17">
        <v>99</v>
      </c>
      <c r="E55" s="17">
        <v>33</v>
      </c>
      <c r="F55" s="33">
        <f t="shared" si="0"/>
        <v>66</v>
      </c>
      <c r="G55" s="18">
        <v>40</v>
      </c>
      <c r="H55" s="176"/>
      <c r="I55" s="180"/>
      <c r="J55" s="125"/>
      <c r="K55" s="125">
        <v>66</v>
      </c>
      <c r="L55" s="144"/>
      <c r="M55" s="144"/>
      <c r="N55" s="17"/>
      <c r="O55" s="100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</row>
    <row r="56" spans="1:90" ht="16.5" customHeight="1" thickBot="1">
      <c r="A56" s="92" t="s">
        <v>96</v>
      </c>
      <c r="B56" s="31" t="s">
        <v>97</v>
      </c>
      <c r="C56" s="32" t="s">
        <v>188</v>
      </c>
      <c r="D56" s="33">
        <v>51</v>
      </c>
      <c r="E56" s="33">
        <v>17</v>
      </c>
      <c r="F56" s="33">
        <f t="shared" si="0"/>
        <v>34</v>
      </c>
      <c r="G56" s="43">
        <v>17</v>
      </c>
      <c r="H56" s="181">
        <v>34</v>
      </c>
      <c r="I56" s="182"/>
      <c r="J56" s="126"/>
      <c r="K56" s="122"/>
      <c r="L56" s="141"/>
      <c r="M56" s="141"/>
      <c r="N56" s="45"/>
      <c r="O56" s="97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</row>
    <row r="57" spans="1:90" ht="16.5" customHeight="1" thickBot="1">
      <c r="A57" s="209" t="s">
        <v>213</v>
      </c>
      <c r="B57" s="210"/>
      <c r="C57" s="41" t="s">
        <v>218</v>
      </c>
      <c r="D57" s="174">
        <f>SUM(E57:F57)</f>
        <v>2700</v>
      </c>
      <c r="E57" s="174">
        <f>SUM(E58+E69+E98)</f>
        <v>900</v>
      </c>
      <c r="F57" s="174">
        <f>SUM(F58+F69+F98)</f>
        <v>1800</v>
      </c>
      <c r="G57" s="42">
        <f aca="true" t="shared" si="1" ref="G57:O57">G58+G69</f>
        <v>735</v>
      </c>
      <c r="H57" s="174">
        <f t="shared" si="1"/>
        <v>153</v>
      </c>
      <c r="I57" s="174">
        <f t="shared" si="1"/>
        <v>262</v>
      </c>
      <c r="J57" s="123">
        <f t="shared" si="1"/>
        <v>134</v>
      </c>
      <c r="K57" s="123">
        <f t="shared" si="1"/>
        <v>243</v>
      </c>
      <c r="L57" s="142">
        <f t="shared" si="1"/>
        <v>600</v>
      </c>
      <c r="M57" s="142">
        <f t="shared" si="1"/>
        <v>792</v>
      </c>
      <c r="N57" s="42">
        <f t="shared" si="1"/>
        <v>540</v>
      </c>
      <c r="O57" s="98">
        <f t="shared" si="1"/>
        <v>720</v>
      </c>
      <c r="P57" s="80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</row>
    <row r="58" spans="1:90" ht="15.75" customHeight="1" thickBot="1">
      <c r="A58" s="39" t="s">
        <v>98</v>
      </c>
      <c r="B58" s="40" t="s">
        <v>99</v>
      </c>
      <c r="C58" s="41" t="s">
        <v>217</v>
      </c>
      <c r="D58" s="42">
        <f>E58+F58</f>
        <v>598</v>
      </c>
      <c r="E58" s="42">
        <f>E59+E60+E61+E62+E63+E64+E65+E66+E67+E68</f>
        <v>196</v>
      </c>
      <c r="F58" s="42">
        <f>SUM(F59:F68)</f>
        <v>402</v>
      </c>
      <c r="G58" s="42">
        <v>178</v>
      </c>
      <c r="H58" s="174">
        <f>H59+H60+H61+H62+H63+H64+H65+H66+H67+H68</f>
        <v>92</v>
      </c>
      <c r="I58" s="174">
        <f aca="true" t="shared" si="2" ref="I58:O58">I59+I60+I61+I62+I63+I64+I65+I66+I67+I68</f>
        <v>60</v>
      </c>
      <c r="J58" s="123">
        <f t="shared" si="2"/>
        <v>0</v>
      </c>
      <c r="K58" s="123">
        <f t="shared" si="2"/>
        <v>108</v>
      </c>
      <c r="L58" s="142">
        <f t="shared" si="2"/>
        <v>12</v>
      </c>
      <c r="M58" s="142">
        <f t="shared" si="2"/>
        <v>58</v>
      </c>
      <c r="N58" s="42">
        <f t="shared" si="2"/>
        <v>0</v>
      </c>
      <c r="O58" s="98">
        <f t="shared" si="2"/>
        <v>72</v>
      </c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</row>
    <row r="59" spans="1:90" s="20" customFormat="1" ht="15.75">
      <c r="A59" s="90" t="s">
        <v>100</v>
      </c>
      <c r="B59" s="35" t="s">
        <v>101</v>
      </c>
      <c r="C59" s="16" t="s">
        <v>61</v>
      </c>
      <c r="D59" s="74">
        <f aca="true" t="shared" si="3" ref="D59:D73">E59+F59</f>
        <v>54</v>
      </c>
      <c r="E59" s="37">
        <v>18</v>
      </c>
      <c r="F59" s="57">
        <f t="shared" si="0"/>
        <v>36</v>
      </c>
      <c r="G59" s="37">
        <v>18</v>
      </c>
      <c r="H59" s="175"/>
      <c r="I59" s="175"/>
      <c r="J59" s="124"/>
      <c r="K59" s="124">
        <v>36</v>
      </c>
      <c r="L59" s="143"/>
      <c r="M59" s="143"/>
      <c r="N59" s="37"/>
      <c r="O59" s="99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</row>
    <row r="60" spans="1:90" s="20" customFormat="1" ht="31.5">
      <c r="A60" s="91" t="s">
        <v>102</v>
      </c>
      <c r="B60" s="15" t="s">
        <v>103</v>
      </c>
      <c r="C60" s="72" t="s">
        <v>186</v>
      </c>
      <c r="D60" s="76">
        <f t="shared" si="3"/>
        <v>57</v>
      </c>
      <c r="E60" s="73">
        <v>19</v>
      </c>
      <c r="F60" s="33">
        <f t="shared" si="0"/>
        <v>38</v>
      </c>
      <c r="G60" s="17">
        <v>19</v>
      </c>
      <c r="H60" s="176">
        <v>38</v>
      </c>
      <c r="I60" s="176"/>
      <c r="J60" s="125"/>
      <c r="K60" s="125"/>
      <c r="L60" s="144"/>
      <c r="M60" s="144"/>
      <c r="N60" s="17"/>
      <c r="O60" s="10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</row>
    <row r="61" spans="1:90" s="21" customFormat="1" ht="18.75" customHeight="1">
      <c r="A61" s="91" t="s">
        <v>104</v>
      </c>
      <c r="B61" s="15" t="s">
        <v>105</v>
      </c>
      <c r="C61" s="72" t="s">
        <v>75</v>
      </c>
      <c r="D61" s="76">
        <f t="shared" si="3"/>
        <v>60</v>
      </c>
      <c r="E61" s="73">
        <v>20</v>
      </c>
      <c r="F61" s="33">
        <f t="shared" si="0"/>
        <v>40</v>
      </c>
      <c r="G61" s="17">
        <v>20</v>
      </c>
      <c r="H61" s="176"/>
      <c r="I61" s="176">
        <v>40</v>
      </c>
      <c r="J61" s="125"/>
      <c r="K61" s="125"/>
      <c r="L61" s="149"/>
      <c r="M61" s="149"/>
      <c r="N61" s="13"/>
      <c r="O61" s="10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</row>
    <row r="62" spans="1:90" ht="16.5" customHeight="1">
      <c r="A62" s="91" t="s">
        <v>106</v>
      </c>
      <c r="B62" s="15" t="s">
        <v>107</v>
      </c>
      <c r="C62" s="72" t="s">
        <v>75</v>
      </c>
      <c r="D62" s="76">
        <f t="shared" si="3"/>
        <v>57</v>
      </c>
      <c r="E62" s="73">
        <v>19</v>
      </c>
      <c r="F62" s="33">
        <f t="shared" si="0"/>
        <v>38</v>
      </c>
      <c r="G62" s="17">
        <v>19</v>
      </c>
      <c r="H62" s="176">
        <v>18</v>
      </c>
      <c r="I62" s="176">
        <v>20</v>
      </c>
      <c r="J62" s="125"/>
      <c r="K62" s="125"/>
      <c r="L62" s="144"/>
      <c r="M62" s="144"/>
      <c r="N62" s="17"/>
      <c r="O62" s="100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</row>
    <row r="63" spans="1:90" ht="16.5" customHeight="1">
      <c r="A63" s="91" t="s">
        <v>108</v>
      </c>
      <c r="B63" s="15" t="s">
        <v>109</v>
      </c>
      <c r="C63" s="16" t="s">
        <v>192</v>
      </c>
      <c r="D63" s="76">
        <f t="shared" si="3"/>
        <v>54</v>
      </c>
      <c r="E63" s="73">
        <v>18</v>
      </c>
      <c r="F63" s="33">
        <f t="shared" si="0"/>
        <v>36</v>
      </c>
      <c r="G63" s="17">
        <v>18</v>
      </c>
      <c r="H63" s="176"/>
      <c r="I63" s="176"/>
      <c r="J63" s="125"/>
      <c r="K63" s="125">
        <v>36</v>
      </c>
      <c r="L63" s="144"/>
      <c r="M63" s="144"/>
      <c r="N63" s="17"/>
      <c r="O63" s="10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</row>
    <row r="64" spans="1:90" ht="16.5" customHeight="1">
      <c r="A64" s="91" t="s">
        <v>110</v>
      </c>
      <c r="B64" s="15" t="s">
        <v>187</v>
      </c>
      <c r="C64" s="16" t="s">
        <v>192</v>
      </c>
      <c r="D64" s="76">
        <f t="shared" si="3"/>
        <v>54</v>
      </c>
      <c r="E64" s="73">
        <v>18</v>
      </c>
      <c r="F64" s="33">
        <f t="shared" si="0"/>
        <v>36</v>
      </c>
      <c r="G64" s="17">
        <v>18</v>
      </c>
      <c r="H64" s="176"/>
      <c r="I64" s="176"/>
      <c r="J64" s="125"/>
      <c r="K64" s="125">
        <v>36</v>
      </c>
      <c r="L64" s="144"/>
      <c r="M64" s="144"/>
      <c r="N64" s="17"/>
      <c r="O64" s="100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</row>
    <row r="65" spans="1:90" ht="30.75" customHeight="1">
      <c r="A65" s="91" t="s">
        <v>111</v>
      </c>
      <c r="B65" s="22" t="s">
        <v>112</v>
      </c>
      <c r="C65" s="72" t="s">
        <v>113</v>
      </c>
      <c r="D65" s="76">
        <f t="shared" si="3"/>
        <v>54</v>
      </c>
      <c r="E65" s="73">
        <v>18</v>
      </c>
      <c r="F65" s="33">
        <f t="shared" si="0"/>
        <v>36</v>
      </c>
      <c r="G65" s="17">
        <v>18</v>
      </c>
      <c r="H65" s="176"/>
      <c r="I65" s="176"/>
      <c r="J65" s="125"/>
      <c r="K65" s="125"/>
      <c r="L65" s="144"/>
      <c r="M65" s="144"/>
      <c r="N65" s="17"/>
      <c r="O65" s="100">
        <v>36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</row>
    <row r="66" spans="1:90" ht="16.5" customHeight="1">
      <c r="A66" s="91" t="s">
        <v>114</v>
      </c>
      <c r="B66" s="15" t="s">
        <v>115</v>
      </c>
      <c r="C66" s="72" t="s">
        <v>113</v>
      </c>
      <c r="D66" s="76">
        <f t="shared" si="3"/>
        <v>54</v>
      </c>
      <c r="E66" s="73">
        <v>18</v>
      </c>
      <c r="F66" s="33">
        <f t="shared" si="0"/>
        <v>36</v>
      </c>
      <c r="G66" s="17">
        <v>18</v>
      </c>
      <c r="H66" s="176"/>
      <c r="I66" s="176"/>
      <c r="J66" s="125"/>
      <c r="K66" s="125"/>
      <c r="L66" s="144"/>
      <c r="M66" s="144"/>
      <c r="N66" s="17"/>
      <c r="O66" s="100">
        <v>36</v>
      </c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21"/>
      <c r="AD66" s="21"/>
      <c r="AE66" s="21"/>
      <c r="AF66" s="21"/>
      <c r="AG66" s="21"/>
      <c r="AH66" s="21"/>
      <c r="AI66" s="21"/>
      <c r="AJ66" s="21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</row>
    <row r="67" spans="1:90" ht="16.5" customHeight="1">
      <c r="A67" s="91" t="s">
        <v>116</v>
      </c>
      <c r="B67" s="15" t="s">
        <v>117</v>
      </c>
      <c r="C67" s="200" t="s">
        <v>188</v>
      </c>
      <c r="D67" s="201">
        <f t="shared" si="3"/>
        <v>54</v>
      </c>
      <c r="E67" s="202">
        <v>18</v>
      </c>
      <c r="F67" s="33">
        <f t="shared" si="0"/>
        <v>36</v>
      </c>
      <c r="G67" s="33">
        <v>18</v>
      </c>
      <c r="H67" s="181">
        <v>36</v>
      </c>
      <c r="I67" s="181"/>
      <c r="J67" s="126"/>
      <c r="K67" s="126"/>
      <c r="L67" s="150"/>
      <c r="M67" s="150"/>
      <c r="N67" s="33"/>
      <c r="O67" s="104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</row>
    <row r="68" spans="1:90" ht="16.5" customHeight="1" thickBot="1">
      <c r="A68" s="92" t="s">
        <v>118</v>
      </c>
      <c r="B68" s="199" t="s">
        <v>119</v>
      </c>
      <c r="C68" s="204" t="s">
        <v>216</v>
      </c>
      <c r="D68" s="201">
        <f t="shared" si="3"/>
        <v>100</v>
      </c>
      <c r="E68" s="201">
        <v>30</v>
      </c>
      <c r="F68" s="205">
        <f t="shared" si="0"/>
        <v>70</v>
      </c>
      <c r="G68" s="201">
        <v>30</v>
      </c>
      <c r="H68" s="206"/>
      <c r="I68" s="206"/>
      <c r="J68" s="207"/>
      <c r="K68" s="207"/>
      <c r="L68" s="208">
        <v>12</v>
      </c>
      <c r="M68" s="208">
        <v>58</v>
      </c>
      <c r="N68" s="201"/>
      <c r="O68" s="201"/>
      <c r="P68" s="82" t="s">
        <v>199</v>
      </c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</row>
    <row r="69" spans="1:28" s="21" customFormat="1" ht="16.5" thickBot="1">
      <c r="A69" s="203" t="s">
        <v>120</v>
      </c>
      <c r="B69" s="39" t="s">
        <v>121</v>
      </c>
      <c r="C69" s="41" t="s">
        <v>203</v>
      </c>
      <c r="D69" s="42"/>
      <c r="E69" s="42">
        <f>E70+E76+E81+E87+E92</f>
        <v>604</v>
      </c>
      <c r="F69" s="42">
        <f>SUM(F70+F76+F81+F87+F92)</f>
        <v>1314</v>
      </c>
      <c r="G69" s="42">
        <v>557</v>
      </c>
      <c r="H69" s="174">
        <f>H70+H76+H81+H87+H92</f>
        <v>61</v>
      </c>
      <c r="I69" s="174">
        <f aca="true" t="shared" si="4" ref="I69:O70">I70+I76+I81+I87+I92</f>
        <v>202</v>
      </c>
      <c r="J69" s="123">
        <f t="shared" si="4"/>
        <v>134</v>
      </c>
      <c r="K69" s="123">
        <f t="shared" si="4"/>
        <v>135</v>
      </c>
      <c r="L69" s="142">
        <f t="shared" si="4"/>
        <v>588</v>
      </c>
      <c r="M69" s="142">
        <f t="shared" si="4"/>
        <v>734</v>
      </c>
      <c r="N69" s="42">
        <f t="shared" si="4"/>
        <v>540</v>
      </c>
      <c r="O69" s="98">
        <f t="shared" si="4"/>
        <v>648</v>
      </c>
      <c r="P69" s="81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</row>
    <row r="70" spans="1:28" ht="20.25" customHeight="1" thickBot="1">
      <c r="A70" s="93" t="s">
        <v>122</v>
      </c>
      <c r="B70" s="52" t="s">
        <v>123</v>
      </c>
      <c r="C70" s="60" t="s">
        <v>202</v>
      </c>
      <c r="D70" s="58"/>
      <c r="E70" s="58">
        <f>E71+E77+E82+E88+E93</f>
        <v>604</v>
      </c>
      <c r="F70" s="58">
        <f>SUM(F71+F77+F82+F88+F93)</f>
        <v>1314</v>
      </c>
      <c r="G70" s="58">
        <v>557</v>
      </c>
      <c r="H70" s="183">
        <f>H71+H77+H82+H88+H93</f>
        <v>61</v>
      </c>
      <c r="I70" s="183">
        <f t="shared" si="4"/>
        <v>202</v>
      </c>
      <c r="J70" s="130">
        <f t="shared" si="4"/>
        <v>134</v>
      </c>
      <c r="K70" s="130">
        <f t="shared" si="4"/>
        <v>135</v>
      </c>
      <c r="L70" s="147">
        <f t="shared" si="4"/>
        <v>588</v>
      </c>
      <c r="M70" s="147">
        <f t="shared" si="4"/>
        <v>734</v>
      </c>
      <c r="N70" s="58">
        <f t="shared" si="4"/>
        <v>540</v>
      </c>
      <c r="O70" s="105">
        <f t="shared" si="4"/>
        <v>648</v>
      </c>
      <c r="P70" s="82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ht="35.25" customHeight="1" thickBot="1">
      <c r="A71" s="39" t="s">
        <v>124</v>
      </c>
      <c r="B71" s="46" t="s">
        <v>125</v>
      </c>
      <c r="C71" s="41" t="s">
        <v>220</v>
      </c>
      <c r="D71" s="42">
        <f>SUM(D72:D75)</f>
        <v>1693</v>
      </c>
      <c r="E71" s="42">
        <f>E72+E73</f>
        <v>192</v>
      </c>
      <c r="F71" s="42">
        <f>SUM(F72:F75)</f>
        <v>421</v>
      </c>
      <c r="G71" s="42">
        <f>SUM(G72:G75)</f>
        <v>138</v>
      </c>
      <c r="H71" s="174">
        <f>H72+H73+H74+H75</f>
        <v>0</v>
      </c>
      <c r="I71" s="174">
        <f aca="true" t="shared" si="5" ref="I71:O71">I72+I73+I74+I75</f>
        <v>170</v>
      </c>
      <c r="J71" s="123">
        <f t="shared" si="5"/>
        <v>84</v>
      </c>
      <c r="K71" s="123">
        <f t="shared" si="5"/>
        <v>99</v>
      </c>
      <c r="L71" s="142">
        <f t="shared" si="5"/>
        <v>384</v>
      </c>
      <c r="M71" s="142">
        <f t="shared" si="5"/>
        <v>80</v>
      </c>
      <c r="N71" s="42">
        <f t="shared" si="5"/>
        <v>324</v>
      </c>
      <c r="O71" s="98">
        <f t="shared" si="5"/>
        <v>324</v>
      </c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ht="19.5" customHeight="1">
      <c r="A72" s="90" t="s">
        <v>126</v>
      </c>
      <c r="B72" s="35" t="s">
        <v>127</v>
      </c>
      <c r="C72" s="36" t="s">
        <v>189</v>
      </c>
      <c r="D72" s="37">
        <f t="shared" si="3"/>
        <v>324</v>
      </c>
      <c r="E72" s="37">
        <v>102</v>
      </c>
      <c r="F72" s="57">
        <f>SUM(I72:O72)</f>
        <v>222</v>
      </c>
      <c r="G72" s="38">
        <v>96</v>
      </c>
      <c r="H72" s="175"/>
      <c r="I72" s="175">
        <v>31</v>
      </c>
      <c r="J72" s="124">
        <v>43</v>
      </c>
      <c r="K72" s="124">
        <v>60</v>
      </c>
      <c r="L72" s="143">
        <v>48</v>
      </c>
      <c r="M72" s="143">
        <v>40</v>
      </c>
      <c r="N72" s="37"/>
      <c r="O72" s="9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15" ht="31.5" customHeight="1">
      <c r="A73" s="91" t="s">
        <v>128</v>
      </c>
      <c r="B73" s="15" t="s">
        <v>129</v>
      </c>
      <c r="C73" s="36" t="s">
        <v>189</v>
      </c>
      <c r="D73" s="37">
        <f t="shared" si="3"/>
        <v>289</v>
      </c>
      <c r="E73" s="17">
        <v>90</v>
      </c>
      <c r="F73" s="33">
        <f>SUM(I73:O73)</f>
        <v>199</v>
      </c>
      <c r="G73" s="18">
        <v>42</v>
      </c>
      <c r="H73" s="176"/>
      <c r="I73" s="176">
        <v>31</v>
      </c>
      <c r="J73" s="125">
        <v>41</v>
      </c>
      <c r="K73" s="125">
        <v>39</v>
      </c>
      <c r="L73" s="144">
        <v>48</v>
      </c>
      <c r="M73" s="144">
        <v>40</v>
      </c>
      <c r="N73" s="17"/>
      <c r="O73" s="100"/>
    </row>
    <row r="74" spans="1:15" ht="15.75">
      <c r="A74" s="91" t="s">
        <v>130</v>
      </c>
      <c r="B74" s="15" t="s">
        <v>20</v>
      </c>
      <c r="C74" s="16" t="s">
        <v>113</v>
      </c>
      <c r="D74" s="37">
        <v>684</v>
      </c>
      <c r="E74" s="17"/>
      <c r="F74" s="33"/>
      <c r="G74" s="23"/>
      <c r="H74" s="176"/>
      <c r="I74" s="176">
        <v>36</v>
      </c>
      <c r="J74" s="125"/>
      <c r="K74" s="125"/>
      <c r="L74" s="144">
        <v>144</v>
      </c>
      <c r="M74" s="144"/>
      <c r="N74" s="17">
        <v>252</v>
      </c>
      <c r="O74" s="100">
        <v>252</v>
      </c>
    </row>
    <row r="75" spans="1:15" ht="15" customHeight="1" thickBot="1">
      <c r="A75" s="91" t="s">
        <v>131</v>
      </c>
      <c r="B75" s="15" t="s">
        <v>21</v>
      </c>
      <c r="C75" s="16" t="s">
        <v>113</v>
      </c>
      <c r="D75" s="37">
        <v>396</v>
      </c>
      <c r="E75" s="17"/>
      <c r="F75" s="33"/>
      <c r="G75" s="23"/>
      <c r="H75" s="176"/>
      <c r="I75" s="176">
        <v>72</v>
      </c>
      <c r="J75" s="125"/>
      <c r="K75" s="125"/>
      <c r="L75" s="144">
        <v>144</v>
      </c>
      <c r="M75" s="144"/>
      <c r="N75" s="17">
        <v>72</v>
      </c>
      <c r="O75" s="100">
        <v>72</v>
      </c>
    </row>
    <row r="76" spans="1:15" ht="10.5" customHeight="1" hidden="1">
      <c r="A76" s="89" t="s">
        <v>132</v>
      </c>
      <c r="B76" s="31" t="s">
        <v>133</v>
      </c>
      <c r="C76" s="32" t="s">
        <v>134</v>
      </c>
      <c r="D76" s="33">
        <v>0</v>
      </c>
      <c r="E76" s="33"/>
      <c r="F76" s="45">
        <f t="shared" si="0"/>
        <v>0</v>
      </c>
      <c r="G76" s="34"/>
      <c r="H76" s="181"/>
      <c r="I76" s="181"/>
      <c r="J76" s="126"/>
      <c r="K76" s="126"/>
      <c r="L76" s="150"/>
      <c r="M76" s="150"/>
      <c r="N76" s="33"/>
      <c r="O76" s="104"/>
    </row>
    <row r="77" spans="1:15" ht="49.5" customHeight="1" thickBot="1">
      <c r="A77" s="39" t="s">
        <v>135</v>
      </c>
      <c r="B77" s="40" t="s">
        <v>136</v>
      </c>
      <c r="C77" s="41" t="s">
        <v>221</v>
      </c>
      <c r="D77" s="42">
        <f>SUM(D78:D80)</f>
        <v>485</v>
      </c>
      <c r="E77" s="42">
        <f>E78</f>
        <v>54</v>
      </c>
      <c r="F77" s="42">
        <f>SUM(F78:F80)</f>
        <v>107</v>
      </c>
      <c r="G77" s="42">
        <v>50</v>
      </c>
      <c r="H77" s="174">
        <f>H78+H79+H80</f>
        <v>61</v>
      </c>
      <c r="I77" s="174">
        <f aca="true" t="shared" si="6" ref="I77:O77">I78+I79+I80</f>
        <v>32</v>
      </c>
      <c r="J77" s="123">
        <f t="shared" si="6"/>
        <v>50</v>
      </c>
      <c r="K77" s="123">
        <f t="shared" si="6"/>
        <v>36</v>
      </c>
      <c r="L77" s="142">
        <f t="shared" si="6"/>
        <v>0</v>
      </c>
      <c r="M77" s="142">
        <f t="shared" si="6"/>
        <v>0</v>
      </c>
      <c r="N77" s="42">
        <f t="shared" si="6"/>
        <v>0</v>
      </c>
      <c r="O77" s="98">
        <f t="shared" si="6"/>
        <v>252</v>
      </c>
    </row>
    <row r="78" spans="1:15" ht="45" customHeight="1">
      <c r="A78" s="90" t="s">
        <v>137</v>
      </c>
      <c r="B78" s="35" t="s">
        <v>138</v>
      </c>
      <c r="C78" s="36" t="s">
        <v>196</v>
      </c>
      <c r="D78" s="37">
        <f>E78+F78</f>
        <v>161</v>
      </c>
      <c r="E78" s="37">
        <v>54</v>
      </c>
      <c r="F78" s="57">
        <f t="shared" si="0"/>
        <v>107</v>
      </c>
      <c r="G78" s="38">
        <v>50</v>
      </c>
      <c r="H78" s="175">
        <v>61</v>
      </c>
      <c r="I78" s="175">
        <v>32</v>
      </c>
      <c r="J78" s="124">
        <v>14</v>
      </c>
      <c r="K78" s="124"/>
      <c r="L78" s="143"/>
      <c r="M78" s="143"/>
      <c r="N78" s="37"/>
      <c r="O78" s="99"/>
    </row>
    <row r="79" spans="1:15" ht="15.75">
      <c r="A79" s="91" t="s">
        <v>139</v>
      </c>
      <c r="B79" s="15" t="s">
        <v>20</v>
      </c>
      <c r="C79" s="36" t="s">
        <v>219</v>
      </c>
      <c r="D79" s="37">
        <v>144</v>
      </c>
      <c r="E79" s="17"/>
      <c r="F79" s="33"/>
      <c r="G79" s="18"/>
      <c r="H79" s="176"/>
      <c r="I79" s="176"/>
      <c r="J79" s="125">
        <v>36</v>
      </c>
      <c r="K79" s="125"/>
      <c r="L79" s="144"/>
      <c r="M79" s="144"/>
      <c r="N79" s="17"/>
      <c r="O79" s="100">
        <v>108</v>
      </c>
    </row>
    <row r="80" spans="1:15" ht="15.75">
      <c r="A80" s="91" t="s">
        <v>140</v>
      </c>
      <c r="B80" s="15" t="s">
        <v>141</v>
      </c>
      <c r="C80" s="36" t="s">
        <v>219</v>
      </c>
      <c r="D80" s="37">
        <v>180</v>
      </c>
      <c r="E80" s="17"/>
      <c r="F80" s="33"/>
      <c r="G80" s="18"/>
      <c r="H80" s="176"/>
      <c r="I80" s="176"/>
      <c r="J80" s="125"/>
      <c r="K80" s="125">
        <v>36</v>
      </c>
      <c r="L80" s="144"/>
      <c r="M80" s="144"/>
      <c r="N80" s="17"/>
      <c r="O80" s="100">
        <v>144</v>
      </c>
    </row>
    <row r="81" spans="1:15" ht="0.75" customHeight="1" thickBot="1">
      <c r="A81" s="89" t="s">
        <v>142</v>
      </c>
      <c r="B81" s="31" t="s">
        <v>133</v>
      </c>
      <c r="C81" s="32" t="s">
        <v>143</v>
      </c>
      <c r="D81" s="33">
        <v>0</v>
      </c>
      <c r="E81" s="33"/>
      <c r="F81" s="45">
        <f t="shared" si="0"/>
        <v>0</v>
      </c>
      <c r="G81" s="43"/>
      <c r="H81" s="182"/>
      <c r="I81" s="181"/>
      <c r="J81" s="126"/>
      <c r="K81" s="126"/>
      <c r="L81" s="150"/>
      <c r="M81" s="150"/>
      <c r="N81" s="33"/>
      <c r="O81" s="104"/>
    </row>
    <row r="82" spans="1:38" s="21" customFormat="1" ht="48" thickBot="1">
      <c r="A82" s="39" t="s">
        <v>144</v>
      </c>
      <c r="B82" s="40" t="s">
        <v>145</v>
      </c>
      <c r="C82" s="242" t="s">
        <v>221</v>
      </c>
      <c r="D82" s="42">
        <f>SUM(D83:D86)</f>
        <v>962</v>
      </c>
      <c r="E82" s="42">
        <f>E83+E84</f>
        <v>224</v>
      </c>
      <c r="F82" s="42">
        <f>SUM(F83:F86)</f>
        <v>486</v>
      </c>
      <c r="G82" s="42">
        <v>218</v>
      </c>
      <c r="H82" s="174">
        <v>0</v>
      </c>
      <c r="I82" s="174">
        <v>0</v>
      </c>
      <c r="J82" s="123">
        <v>0</v>
      </c>
      <c r="K82" s="123">
        <v>0</v>
      </c>
      <c r="L82" s="142">
        <f>L83+L84+L85+L86</f>
        <v>156</v>
      </c>
      <c r="M82" s="142">
        <f>M83+M84+M85+M86</f>
        <v>330</v>
      </c>
      <c r="N82" s="42">
        <f>N83+N84+N85+N86</f>
        <v>180</v>
      </c>
      <c r="O82" s="98">
        <f>O83+O84+O85+O86</f>
        <v>72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s="21" customFormat="1" ht="15.75">
      <c r="A83" s="90" t="s">
        <v>146</v>
      </c>
      <c r="B83" s="35" t="s">
        <v>147</v>
      </c>
      <c r="C83" s="243" t="s">
        <v>189</v>
      </c>
      <c r="D83" s="37">
        <f>E83+F83</f>
        <v>401</v>
      </c>
      <c r="E83" s="37">
        <v>110</v>
      </c>
      <c r="F83" s="57">
        <f t="shared" si="0"/>
        <v>291</v>
      </c>
      <c r="G83" s="38">
        <v>170</v>
      </c>
      <c r="H83" s="184"/>
      <c r="I83" s="175"/>
      <c r="J83" s="124"/>
      <c r="K83" s="124"/>
      <c r="L83" s="143">
        <v>48</v>
      </c>
      <c r="M83" s="143">
        <v>243</v>
      </c>
      <c r="N83" s="37"/>
      <c r="O83" s="99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s="21" customFormat="1" ht="31.5">
      <c r="A84" s="91" t="s">
        <v>148</v>
      </c>
      <c r="B84" s="15" t="s">
        <v>149</v>
      </c>
      <c r="C84" s="243" t="s">
        <v>222</v>
      </c>
      <c r="D84" s="37">
        <f>E84+F84</f>
        <v>309</v>
      </c>
      <c r="E84" s="17">
        <v>114</v>
      </c>
      <c r="F84" s="33">
        <f t="shared" si="0"/>
        <v>195</v>
      </c>
      <c r="G84" s="18">
        <v>48</v>
      </c>
      <c r="H84" s="185"/>
      <c r="I84" s="185"/>
      <c r="J84" s="131"/>
      <c r="K84" s="131"/>
      <c r="L84" s="144"/>
      <c r="M84" s="198">
        <v>87</v>
      </c>
      <c r="N84" s="17">
        <v>108</v>
      </c>
      <c r="O84" s="10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15" ht="16.5" customHeight="1">
      <c r="A85" s="91" t="s">
        <v>150</v>
      </c>
      <c r="B85" s="24" t="s">
        <v>20</v>
      </c>
      <c r="C85" s="244" t="s">
        <v>113</v>
      </c>
      <c r="D85" s="37">
        <v>180</v>
      </c>
      <c r="E85" s="17"/>
      <c r="F85" s="33"/>
      <c r="G85" s="18"/>
      <c r="H85" s="176"/>
      <c r="I85" s="176"/>
      <c r="J85" s="125"/>
      <c r="K85" s="125"/>
      <c r="L85" s="144">
        <v>108</v>
      </c>
      <c r="M85" s="144"/>
      <c r="N85" s="17">
        <v>36</v>
      </c>
      <c r="O85" s="100">
        <v>36</v>
      </c>
    </row>
    <row r="86" spans="1:15" ht="15.75">
      <c r="A86" s="91" t="s">
        <v>151</v>
      </c>
      <c r="B86" s="15" t="s">
        <v>21</v>
      </c>
      <c r="C86" s="244" t="s">
        <v>113</v>
      </c>
      <c r="D86" s="37">
        <f>SUM(H86:O86)</f>
        <v>72</v>
      </c>
      <c r="E86" s="17"/>
      <c r="F86" s="33"/>
      <c r="G86" s="18"/>
      <c r="H86" s="176"/>
      <c r="I86" s="176"/>
      <c r="J86" s="125"/>
      <c r="K86" s="125"/>
      <c r="L86" s="144"/>
      <c r="M86" s="144"/>
      <c r="N86" s="17">
        <v>36</v>
      </c>
      <c r="O86" s="100">
        <v>36</v>
      </c>
    </row>
    <row r="87" spans="1:15" ht="0.75" customHeight="1" thickBot="1">
      <c r="A87" s="92" t="s">
        <v>152</v>
      </c>
      <c r="B87" s="31" t="s">
        <v>133</v>
      </c>
      <c r="C87" s="245" t="s">
        <v>153</v>
      </c>
      <c r="D87" s="33">
        <v>0</v>
      </c>
      <c r="E87" s="33"/>
      <c r="F87" s="45">
        <f t="shared" si="0"/>
        <v>0</v>
      </c>
      <c r="G87" s="43"/>
      <c r="H87" s="181"/>
      <c r="I87" s="181"/>
      <c r="J87" s="126"/>
      <c r="K87" s="126"/>
      <c r="L87" s="150"/>
      <c r="M87" s="150"/>
      <c r="N87" s="33"/>
      <c r="O87" s="104"/>
    </row>
    <row r="88" spans="1:15" ht="21" customHeight="1" thickBot="1">
      <c r="A88" s="39" t="s">
        <v>154</v>
      </c>
      <c r="B88" s="40" t="s">
        <v>155</v>
      </c>
      <c r="C88" s="242" t="s">
        <v>221</v>
      </c>
      <c r="D88" s="42">
        <f>SUM(D89:D90)</f>
        <v>368</v>
      </c>
      <c r="E88" s="42">
        <f>E89</f>
        <v>100</v>
      </c>
      <c r="F88" s="42">
        <f>SUM(F89:F90)</f>
        <v>232</v>
      </c>
      <c r="G88" s="42">
        <v>67</v>
      </c>
      <c r="H88" s="174">
        <v>0</v>
      </c>
      <c r="I88" s="174">
        <v>0</v>
      </c>
      <c r="J88" s="123">
        <v>0</v>
      </c>
      <c r="K88" s="123">
        <v>0</v>
      </c>
      <c r="L88" s="142">
        <f>L89+L90</f>
        <v>48</v>
      </c>
      <c r="M88" s="142">
        <f>M89+M90</f>
        <v>184</v>
      </c>
      <c r="N88" s="42">
        <f>N89+N90</f>
        <v>36</v>
      </c>
      <c r="O88" s="98">
        <f>O89+O90</f>
        <v>0</v>
      </c>
    </row>
    <row r="89" spans="1:15" ht="31.5">
      <c r="A89" s="90" t="s">
        <v>156</v>
      </c>
      <c r="B89" s="35" t="s">
        <v>157</v>
      </c>
      <c r="C89" s="243" t="s">
        <v>189</v>
      </c>
      <c r="D89" s="37">
        <f>E89+F89</f>
        <v>332</v>
      </c>
      <c r="E89" s="37">
        <v>100</v>
      </c>
      <c r="F89" s="57">
        <f t="shared" si="0"/>
        <v>232</v>
      </c>
      <c r="G89" s="38">
        <v>67</v>
      </c>
      <c r="H89" s="175"/>
      <c r="I89" s="175"/>
      <c r="J89" s="124"/>
      <c r="K89" s="124"/>
      <c r="L89" s="143">
        <v>48</v>
      </c>
      <c r="M89" s="143">
        <v>184</v>
      </c>
      <c r="N89" s="37"/>
      <c r="O89" s="99"/>
    </row>
    <row r="90" spans="1:15" ht="15.75" customHeight="1">
      <c r="A90" s="91" t="s">
        <v>158</v>
      </c>
      <c r="B90" s="15" t="s">
        <v>20</v>
      </c>
      <c r="C90" s="243" t="s">
        <v>223</v>
      </c>
      <c r="D90" s="37">
        <v>36</v>
      </c>
      <c r="E90" s="17"/>
      <c r="F90" s="33"/>
      <c r="G90" s="18"/>
      <c r="H90" s="176"/>
      <c r="I90" s="176"/>
      <c r="J90" s="125"/>
      <c r="K90" s="125"/>
      <c r="L90" s="144"/>
      <c r="M90" s="144"/>
      <c r="N90" s="17">
        <v>36</v>
      </c>
      <c r="O90" s="100"/>
    </row>
    <row r="91" spans="1:15" ht="0.75" customHeight="1" thickBot="1">
      <c r="A91" s="91" t="s">
        <v>159</v>
      </c>
      <c r="B91" s="15" t="s">
        <v>21</v>
      </c>
      <c r="C91" s="246"/>
      <c r="D91" s="17">
        <v>36</v>
      </c>
      <c r="E91" s="17"/>
      <c r="F91" s="45">
        <f t="shared" si="0"/>
        <v>0</v>
      </c>
      <c r="G91" s="18"/>
      <c r="H91" s="176"/>
      <c r="I91" s="176"/>
      <c r="J91" s="125"/>
      <c r="K91" s="125"/>
      <c r="L91" s="144"/>
      <c r="M91" s="144"/>
      <c r="N91" s="17"/>
      <c r="O91" s="100"/>
    </row>
    <row r="92" spans="1:15" ht="14.25" customHeight="1" hidden="1">
      <c r="A92" s="89" t="s">
        <v>160</v>
      </c>
      <c r="B92" s="31" t="s">
        <v>133</v>
      </c>
      <c r="C92" s="245" t="s">
        <v>134</v>
      </c>
      <c r="D92" s="33"/>
      <c r="E92" s="33"/>
      <c r="F92" s="45">
        <f t="shared" si="0"/>
        <v>0</v>
      </c>
      <c r="G92" s="43"/>
      <c r="H92" s="181"/>
      <c r="I92" s="181"/>
      <c r="J92" s="126"/>
      <c r="K92" s="126"/>
      <c r="L92" s="150"/>
      <c r="M92" s="150"/>
      <c r="N92" s="33"/>
      <c r="O92" s="104"/>
    </row>
    <row r="93" spans="1:90" ht="17.25" customHeight="1" thickBot="1">
      <c r="A93" s="39" t="s">
        <v>161</v>
      </c>
      <c r="B93" s="40" t="s">
        <v>162</v>
      </c>
      <c r="C93" s="242" t="s">
        <v>221</v>
      </c>
      <c r="D93" s="42">
        <f>SUM(D94:D96)</f>
        <v>174</v>
      </c>
      <c r="E93" s="48">
        <f>E94+E95</f>
        <v>34</v>
      </c>
      <c r="F93" s="42">
        <f>SUM(F94:F96)</f>
        <v>68</v>
      </c>
      <c r="G93" s="48">
        <v>34</v>
      </c>
      <c r="H93" s="174">
        <v>0</v>
      </c>
      <c r="I93" s="174">
        <v>0</v>
      </c>
      <c r="J93" s="123">
        <v>0</v>
      </c>
      <c r="K93" s="123">
        <v>0</v>
      </c>
      <c r="L93" s="142">
        <v>0</v>
      </c>
      <c r="M93" s="142">
        <f>SUM(M94:M96)</f>
        <v>140</v>
      </c>
      <c r="N93" s="42">
        <v>0</v>
      </c>
      <c r="O93" s="98">
        <f>O94+O95+O96</f>
        <v>0</v>
      </c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</row>
    <row r="94" spans="1:90" ht="17.25" customHeight="1">
      <c r="A94" s="90" t="s">
        <v>163</v>
      </c>
      <c r="B94" s="35" t="s">
        <v>164</v>
      </c>
      <c r="C94" s="247" t="s">
        <v>210</v>
      </c>
      <c r="D94" s="74">
        <f>E94+F94</f>
        <v>51</v>
      </c>
      <c r="E94" s="37">
        <v>17</v>
      </c>
      <c r="F94" s="57">
        <f t="shared" si="0"/>
        <v>34</v>
      </c>
      <c r="G94" s="38">
        <v>17</v>
      </c>
      <c r="H94" s="175"/>
      <c r="I94" s="175"/>
      <c r="J94" s="124"/>
      <c r="K94" s="124"/>
      <c r="L94" s="143"/>
      <c r="M94" s="143">
        <v>34</v>
      </c>
      <c r="N94" s="37"/>
      <c r="O94" s="9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</row>
    <row r="95" spans="1:90" ht="17.25" customHeight="1">
      <c r="A95" s="91" t="s">
        <v>165</v>
      </c>
      <c r="B95" s="15" t="s">
        <v>166</v>
      </c>
      <c r="C95" s="247" t="s">
        <v>210</v>
      </c>
      <c r="D95" s="76">
        <f>E95+F95</f>
        <v>51</v>
      </c>
      <c r="E95" s="73">
        <v>17</v>
      </c>
      <c r="F95" s="33">
        <f t="shared" si="0"/>
        <v>34</v>
      </c>
      <c r="G95" s="18">
        <v>17</v>
      </c>
      <c r="H95" s="176"/>
      <c r="I95" s="176"/>
      <c r="J95" s="125"/>
      <c r="K95" s="125"/>
      <c r="L95" s="144"/>
      <c r="M95" s="144">
        <v>34</v>
      </c>
      <c r="N95" s="17"/>
      <c r="O95" s="100"/>
      <c r="P95" s="25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</row>
    <row r="96" spans="1:90" ht="17.25" customHeight="1" thickBot="1">
      <c r="A96" s="91" t="s">
        <v>167</v>
      </c>
      <c r="B96" s="15" t="s">
        <v>20</v>
      </c>
      <c r="C96" s="244" t="s">
        <v>190</v>
      </c>
      <c r="D96" s="75">
        <v>72</v>
      </c>
      <c r="E96" s="17"/>
      <c r="F96" s="33"/>
      <c r="G96" s="18"/>
      <c r="H96" s="176"/>
      <c r="I96" s="176"/>
      <c r="J96" s="125"/>
      <c r="K96" s="125"/>
      <c r="L96" s="144"/>
      <c r="M96" s="144">
        <v>72</v>
      </c>
      <c r="N96" s="17"/>
      <c r="O96" s="100"/>
      <c r="P96" s="25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</row>
    <row r="97" spans="1:90" ht="2.25" customHeight="1" hidden="1">
      <c r="A97" s="92" t="s">
        <v>168</v>
      </c>
      <c r="B97" s="31" t="s">
        <v>133</v>
      </c>
      <c r="C97" s="245"/>
      <c r="D97" s="33">
        <v>0</v>
      </c>
      <c r="E97" s="33"/>
      <c r="F97" s="45">
        <f t="shared" si="0"/>
        <v>0</v>
      </c>
      <c r="G97" s="43"/>
      <c r="H97" s="181"/>
      <c r="I97" s="181"/>
      <c r="J97" s="126"/>
      <c r="K97" s="126"/>
      <c r="L97" s="150"/>
      <c r="M97" s="150"/>
      <c r="N97" s="33"/>
      <c r="O97" s="104"/>
      <c r="P97" s="25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</row>
    <row r="98" spans="1:90" ht="16.5" thickBot="1">
      <c r="A98" s="39" t="s">
        <v>169</v>
      </c>
      <c r="B98" s="40" t="s">
        <v>67</v>
      </c>
      <c r="C98" s="248" t="s">
        <v>191</v>
      </c>
      <c r="D98" s="50">
        <v>220</v>
      </c>
      <c r="E98" s="51">
        <v>100</v>
      </c>
      <c r="F98" s="47">
        <f>SUM(H98:O98)</f>
        <v>84</v>
      </c>
      <c r="G98" s="71">
        <v>100</v>
      </c>
      <c r="H98" s="177"/>
      <c r="I98" s="177"/>
      <c r="J98" s="127"/>
      <c r="K98" s="123"/>
      <c r="L98" s="145">
        <v>12</v>
      </c>
      <c r="M98" s="145">
        <v>36</v>
      </c>
      <c r="N98" s="50">
        <v>36</v>
      </c>
      <c r="O98" s="101"/>
      <c r="P98" s="26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</row>
    <row r="99" spans="1:90" ht="16.5" thickBot="1">
      <c r="A99" s="93"/>
      <c r="B99" s="53" t="s">
        <v>170</v>
      </c>
      <c r="C99" s="54"/>
      <c r="D99" s="55"/>
      <c r="E99" s="55"/>
      <c r="F99" s="83" t="s">
        <v>171</v>
      </c>
      <c r="G99" s="56"/>
      <c r="H99" s="179"/>
      <c r="I99" s="179"/>
      <c r="J99" s="129"/>
      <c r="K99" s="130"/>
      <c r="L99" s="151"/>
      <c r="M99" s="151"/>
      <c r="N99" s="106"/>
      <c r="O99" s="107"/>
      <c r="P99" s="26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</row>
    <row r="100" spans="1:90" s="20" customFormat="1" ht="16.5" thickBot="1">
      <c r="A100" s="39"/>
      <c r="B100" s="59" t="s">
        <v>25</v>
      </c>
      <c r="C100" s="41" t="s">
        <v>206</v>
      </c>
      <c r="D100" s="42">
        <v>7506</v>
      </c>
      <c r="E100" s="42">
        <f>SUM(E35+E57)</f>
        <v>1926</v>
      </c>
      <c r="F100" s="42">
        <f>SUM(F35+F57)</f>
        <v>3852</v>
      </c>
      <c r="G100" s="42">
        <v>1504</v>
      </c>
      <c r="H100" s="174">
        <f>H35+H57</f>
        <v>612</v>
      </c>
      <c r="I100" s="174">
        <f>SUM(I102:I104)</f>
        <v>864</v>
      </c>
      <c r="J100" s="123">
        <f>J35+J57</f>
        <v>576</v>
      </c>
      <c r="K100" s="123">
        <f>K35+K57</f>
        <v>792</v>
      </c>
      <c r="L100" s="142">
        <f>SUM(L102:L104)</f>
        <v>612</v>
      </c>
      <c r="M100" s="142">
        <f>SUM(M102:M103)</f>
        <v>828</v>
      </c>
      <c r="N100" s="42">
        <f>SUM(N102:N104)</f>
        <v>576</v>
      </c>
      <c r="O100" s="98">
        <f>SUM(O102:O104)</f>
        <v>720</v>
      </c>
      <c r="P100" s="3">
        <f>SUM(H100:O100)</f>
        <v>5580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</row>
    <row r="101" spans="1:90" s="14" customFormat="1" ht="16.5" customHeight="1" thickBot="1">
      <c r="A101" s="93" t="s">
        <v>172</v>
      </c>
      <c r="B101" s="84" t="s">
        <v>173</v>
      </c>
      <c r="C101" s="60"/>
      <c r="D101" s="58"/>
      <c r="E101" s="85"/>
      <c r="F101" s="85"/>
      <c r="G101" s="86"/>
      <c r="H101" s="183"/>
      <c r="I101" s="183"/>
      <c r="J101" s="130"/>
      <c r="K101" s="130"/>
      <c r="L101" s="147"/>
      <c r="M101" s="147"/>
      <c r="N101" s="58"/>
      <c r="O101" s="105" t="s">
        <v>174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</row>
    <row r="102" spans="1:90" ht="32.25" customHeight="1">
      <c r="A102" s="211" t="s">
        <v>175</v>
      </c>
      <c r="B102" s="212"/>
      <c r="C102" s="212"/>
      <c r="D102" s="212"/>
      <c r="E102" s="212"/>
      <c r="F102" s="217" t="s">
        <v>25</v>
      </c>
      <c r="G102" s="87" t="s">
        <v>176</v>
      </c>
      <c r="H102" s="186">
        <f>H37+H38+H39+H40+H41+H42+H43+H44+H45+H46++H47+H49+H50+H51+H54+H55+H56+H59+H60+H61+H62+H63+H64+H65+H66+H67+H68+H72+H73+H78+H83+H84+H89+H94+H95+H98</f>
        <v>612</v>
      </c>
      <c r="I102" s="186">
        <f>I37+I38+I39+I40+I41+I42+I43+I44+I45+I46+I47+I49+I50+I51+I52+I54+I55+I56+I59+I60+I61+I62+I63+I64+I65+I66+I67+I68+I72+I73+I78+I83+I84+I89+I94+I95+I98</f>
        <v>756</v>
      </c>
      <c r="J102" s="94">
        <f>J37+J38+J39+J40+J41+J42+J43+J44+J45+J46+J47+J49+J50+J51+J52+J54+J55+J56+J59+J60+J61+J62+J63+J64+J65+J66+J67+J68+J72+J73+J78+J83+J84+J89+J94+J95+J98</f>
        <v>540</v>
      </c>
      <c r="K102" s="94">
        <f>K37+K38+K39+K40+K41+K42+K43+K44+K45+K46+K47+K49+K50+K51+K52+K54+K55+K56+K59+K60+K61+K62+K63+K64+K65+K66+K67+K68+K72+K73+K78+K83+K84+K89+K94+K95+K98</f>
        <v>756</v>
      </c>
      <c r="L102" s="152">
        <f>L68+L73+L72+L83+L89+L98</f>
        <v>216</v>
      </c>
      <c r="M102" s="152">
        <f>SUM(M58+M72+M73+M83+M84+M89+M94+M95+M98)</f>
        <v>756</v>
      </c>
      <c r="N102" s="108">
        <f>N58+N72+N73+N78+N83+N84+N89+N94+N95+N98</f>
        <v>144</v>
      </c>
      <c r="O102" s="108">
        <f>O58+O72+O73+O78+O83+O84+O89+O94+O95+O98</f>
        <v>72</v>
      </c>
      <c r="P102" s="3">
        <f aca="true" t="shared" si="7" ref="P102:P107">SUM(H102:O102)</f>
        <v>3852</v>
      </c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</row>
    <row r="103" spans="1:90" ht="18.75" customHeight="1">
      <c r="A103" s="213"/>
      <c r="B103" s="214"/>
      <c r="C103" s="214"/>
      <c r="D103" s="214"/>
      <c r="E103" s="214"/>
      <c r="F103" s="218"/>
      <c r="G103" s="18" t="s">
        <v>177</v>
      </c>
      <c r="H103" s="187">
        <f>H74+H79+H85+H90+H96</f>
        <v>0</v>
      </c>
      <c r="I103" s="187">
        <f aca="true" t="shared" si="8" ref="I103:N103">I74+I79+I85+I90+I96</f>
        <v>36</v>
      </c>
      <c r="J103" s="13">
        <f t="shared" si="8"/>
        <v>36</v>
      </c>
      <c r="K103" s="13">
        <f t="shared" si="8"/>
        <v>0</v>
      </c>
      <c r="L103" s="13">
        <f t="shared" si="8"/>
        <v>252</v>
      </c>
      <c r="M103" s="13">
        <v>72</v>
      </c>
      <c r="N103" s="13">
        <f t="shared" si="8"/>
        <v>324</v>
      </c>
      <c r="O103" s="13">
        <v>360</v>
      </c>
      <c r="P103" s="3">
        <f t="shared" si="7"/>
        <v>1080</v>
      </c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</row>
    <row r="104" spans="1:16" ht="19.5" customHeight="1">
      <c r="A104" s="213"/>
      <c r="B104" s="214"/>
      <c r="C104" s="214"/>
      <c r="D104" s="214"/>
      <c r="E104" s="214"/>
      <c r="F104" s="218"/>
      <c r="G104" s="18" t="s">
        <v>178</v>
      </c>
      <c r="H104" s="187">
        <f>H75+H80+H86</f>
        <v>0</v>
      </c>
      <c r="I104" s="187">
        <f>I75+I80+I86</f>
        <v>72</v>
      </c>
      <c r="J104" s="13">
        <f>J75+J80+J86</f>
        <v>0</v>
      </c>
      <c r="K104" s="13">
        <f>K75+K80+K86</f>
        <v>36</v>
      </c>
      <c r="L104" s="13">
        <f>L75+L80+L86</f>
        <v>144</v>
      </c>
      <c r="M104" s="13">
        <v>0</v>
      </c>
      <c r="N104" s="13">
        <v>108</v>
      </c>
      <c r="O104" s="13">
        <v>288</v>
      </c>
      <c r="P104" s="3">
        <f t="shared" si="7"/>
        <v>648</v>
      </c>
    </row>
    <row r="105" spans="1:16" ht="15" customHeight="1">
      <c r="A105" s="213"/>
      <c r="B105" s="214"/>
      <c r="C105" s="214"/>
      <c r="D105" s="214"/>
      <c r="E105" s="214"/>
      <c r="F105" s="218"/>
      <c r="G105" s="18" t="s">
        <v>179</v>
      </c>
      <c r="H105" s="187">
        <v>1</v>
      </c>
      <c r="I105" s="188">
        <v>0</v>
      </c>
      <c r="J105" s="133">
        <v>2</v>
      </c>
      <c r="K105" s="133">
        <v>4</v>
      </c>
      <c r="L105" s="153">
        <v>0</v>
      </c>
      <c r="M105" s="149">
        <v>4</v>
      </c>
      <c r="N105" s="27">
        <v>0</v>
      </c>
      <c r="O105" s="103">
        <v>4</v>
      </c>
      <c r="P105" s="3">
        <f t="shared" si="7"/>
        <v>15</v>
      </c>
    </row>
    <row r="106" spans="1:16" ht="15" customHeight="1">
      <c r="A106" s="213"/>
      <c r="B106" s="214"/>
      <c r="C106" s="214"/>
      <c r="D106" s="214"/>
      <c r="E106" s="214"/>
      <c r="F106" s="218"/>
      <c r="G106" s="18" t="s">
        <v>180</v>
      </c>
      <c r="H106" s="187">
        <v>3</v>
      </c>
      <c r="I106" s="187">
        <v>7</v>
      </c>
      <c r="J106" s="132">
        <v>1</v>
      </c>
      <c r="K106" s="132">
        <v>10</v>
      </c>
      <c r="L106" s="149">
        <v>0</v>
      </c>
      <c r="M106" s="149">
        <v>2</v>
      </c>
      <c r="N106" s="13">
        <v>1</v>
      </c>
      <c r="O106" s="103">
        <v>9</v>
      </c>
      <c r="P106" s="3">
        <f t="shared" si="7"/>
        <v>33</v>
      </c>
    </row>
    <row r="107" spans="1:16" ht="15" customHeight="1" thickBot="1">
      <c r="A107" s="215"/>
      <c r="B107" s="216"/>
      <c r="C107" s="216"/>
      <c r="D107" s="216"/>
      <c r="E107" s="216"/>
      <c r="F107" s="219"/>
      <c r="G107" s="88" t="s">
        <v>181</v>
      </c>
      <c r="H107" s="189">
        <v>2</v>
      </c>
      <c r="I107" s="189">
        <v>0</v>
      </c>
      <c r="J107" s="134">
        <v>1</v>
      </c>
      <c r="K107" s="134">
        <v>0</v>
      </c>
      <c r="L107" s="154">
        <v>2</v>
      </c>
      <c r="M107" s="154">
        <v>1</v>
      </c>
      <c r="N107" s="95">
        <v>2</v>
      </c>
      <c r="O107" s="109">
        <v>0</v>
      </c>
      <c r="P107" s="3">
        <f t="shared" si="7"/>
        <v>8</v>
      </c>
    </row>
    <row r="108" spans="1:8" ht="15.75">
      <c r="A108" s="28"/>
      <c r="B108" s="28"/>
      <c r="C108" s="28"/>
      <c r="D108" s="28"/>
      <c r="E108" s="28"/>
      <c r="F108" s="28"/>
      <c r="G108" s="28"/>
      <c r="H108" s="190"/>
    </row>
    <row r="109" spans="1:10" ht="15.75">
      <c r="A109" s="28"/>
      <c r="B109" s="28"/>
      <c r="C109" s="28"/>
      <c r="D109" s="28"/>
      <c r="E109" s="28"/>
      <c r="F109" s="28"/>
      <c r="G109" s="28"/>
      <c r="H109" s="190"/>
      <c r="J109" s="136"/>
    </row>
    <row r="110" spans="1:8" ht="15.75">
      <c r="A110" s="28"/>
      <c r="B110" s="28"/>
      <c r="C110" s="28"/>
      <c r="D110" s="28"/>
      <c r="E110" s="28"/>
      <c r="F110" s="28"/>
      <c r="G110" s="28"/>
      <c r="H110" s="190"/>
    </row>
    <row r="111" spans="1:8" ht="15.75">
      <c r="A111" s="4"/>
      <c r="B111" s="4"/>
      <c r="C111" s="4"/>
      <c r="D111" s="4"/>
      <c r="E111" s="4"/>
      <c r="F111" s="4"/>
      <c r="G111" s="4"/>
      <c r="H111" s="192"/>
    </row>
    <row r="112" spans="1:8" ht="15.75">
      <c r="A112" s="4"/>
      <c r="B112" s="4"/>
      <c r="C112" s="4"/>
      <c r="D112" s="4"/>
      <c r="E112" s="4"/>
      <c r="F112" s="4"/>
      <c r="G112" s="4"/>
      <c r="H112" s="192"/>
    </row>
    <row r="113" spans="1:8" ht="15.75">
      <c r="A113" s="4"/>
      <c r="B113" s="4"/>
      <c r="C113" s="4"/>
      <c r="D113" s="4"/>
      <c r="E113" s="4"/>
      <c r="F113" s="4"/>
      <c r="G113" s="4"/>
      <c r="H113" s="192"/>
    </row>
    <row r="114" spans="1:8" ht="15.75">
      <c r="A114" s="4"/>
      <c r="B114" s="4"/>
      <c r="C114" s="4"/>
      <c r="D114" s="4"/>
      <c r="E114" s="4"/>
      <c r="F114" s="4"/>
      <c r="G114" s="4"/>
      <c r="H114" s="192"/>
    </row>
    <row r="115" spans="1:8" ht="15.75">
      <c r="A115" s="4"/>
      <c r="B115" s="4"/>
      <c r="C115" s="4"/>
      <c r="D115" s="4"/>
      <c r="E115" s="4"/>
      <c r="F115" s="4"/>
      <c r="G115" s="4"/>
      <c r="H115" s="192"/>
    </row>
    <row r="116" spans="1:8" ht="15.75">
      <c r="A116" s="4"/>
      <c r="B116" s="4"/>
      <c r="C116" s="29"/>
      <c r="D116" s="4"/>
      <c r="E116" s="4"/>
      <c r="F116" s="4"/>
      <c r="G116" s="4"/>
      <c r="H116" s="192"/>
    </row>
    <row r="117" spans="1:8" ht="15.75">
      <c r="A117" s="4"/>
      <c r="B117" s="4"/>
      <c r="C117" s="4"/>
      <c r="D117" s="4"/>
      <c r="E117" s="4"/>
      <c r="F117" s="4"/>
      <c r="G117" s="4"/>
      <c r="H117" s="192"/>
    </row>
    <row r="118" spans="1:8" ht="15.75">
      <c r="A118" s="4"/>
      <c r="B118" s="4"/>
      <c r="C118" s="4"/>
      <c r="D118" s="4"/>
      <c r="E118" s="4"/>
      <c r="F118" s="4"/>
      <c r="G118" s="4"/>
      <c r="H118" s="192"/>
    </row>
    <row r="119" spans="1:8" ht="15.75">
      <c r="A119" s="4"/>
      <c r="B119" s="4"/>
      <c r="C119" s="4"/>
      <c r="D119" s="4"/>
      <c r="E119" s="4"/>
      <c r="F119" s="4"/>
      <c r="G119" s="4"/>
      <c r="H119" s="192"/>
    </row>
    <row r="120" spans="1:8" ht="15.75">
      <c r="A120" s="4"/>
      <c r="B120" s="4"/>
      <c r="C120" s="4"/>
      <c r="D120" s="4"/>
      <c r="E120" s="4"/>
      <c r="F120" s="4"/>
      <c r="G120" s="4"/>
      <c r="H120" s="192"/>
    </row>
    <row r="121" spans="1:8" ht="15.75">
      <c r="A121" s="4"/>
      <c r="B121" s="4"/>
      <c r="C121" s="4"/>
      <c r="D121" s="4"/>
      <c r="E121" s="4"/>
      <c r="F121" s="4"/>
      <c r="G121" s="4"/>
      <c r="H121" s="192"/>
    </row>
    <row r="122" spans="1:8" ht="15.75">
      <c r="A122" s="4"/>
      <c r="B122" s="4"/>
      <c r="C122" s="4"/>
      <c r="D122" s="4"/>
      <c r="E122" s="4"/>
      <c r="F122" s="4"/>
      <c r="G122" s="4"/>
      <c r="H122" s="192"/>
    </row>
    <row r="123" spans="1:8" ht="15.75">
      <c r="A123" s="4"/>
      <c r="B123" s="4"/>
      <c r="C123" s="4"/>
      <c r="D123" s="4"/>
      <c r="E123" s="4"/>
      <c r="F123" s="4"/>
      <c r="G123" s="4"/>
      <c r="H123" s="192"/>
    </row>
    <row r="124" spans="1:8" ht="15.75">
      <c r="A124" s="4"/>
      <c r="B124" s="4"/>
      <c r="C124" s="4"/>
      <c r="D124" s="4"/>
      <c r="E124" s="4"/>
      <c r="F124" s="4"/>
      <c r="G124" s="4"/>
      <c r="H124" s="192"/>
    </row>
    <row r="125" spans="1:8" ht="15.75">
      <c r="A125" s="4"/>
      <c r="B125" s="4"/>
      <c r="C125" s="4"/>
      <c r="D125" s="4"/>
      <c r="E125" s="4"/>
      <c r="F125" s="4"/>
      <c r="G125" s="4"/>
      <c r="H125" s="192"/>
    </row>
    <row r="126" spans="1:8" ht="15.75">
      <c r="A126" s="4"/>
      <c r="B126" s="4"/>
      <c r="C126" s="4"/>
      <c r="D126" s="4"/>
      <c r="E126" s="4"/>
      <c r="F126" s="4"/>
      <c r="G126" s="4"/>
      <c r="H126" s="192"/>
    </row>
    <row r="127" spans="1:8" ht="15.75">
      <c r="A127" s="4"/>
      <c r="B127" s="4"/>
      <c r="C127" s="4"/>
      <c r="D127" s="4"/>
      <c r="E127" s="4"/>
      <c r="F127" s="4"/>
      <c r="G127" s="4"/>
      <c r="H127" s="192"/>
    </row>
    <row r="128" spans="1:8" ht="15.75">
      <c r="A128" s="4"/>
      <c r="B128" s="4"/>
      <c r="C128" s="4"/>
      <c r="D128" s="4"/>
      <c r="E128" s="4"/>
      <c r="F128" s="4"/>
      <c r="G128" s="4"/>
      <c r="H128" s="192"/>
    </row>
    <row r="129" spans="1:8" ht="15.75">
      <c r="A129" s="4"/>
      <c r="B129" s="4"/>
      <c r="C129" s="4"/>
      <c r="D129" s="4"/>
      <c r="E129" s="4"/>
      <c r="F129" s="4"/>
      <c r="G129" s="4"/>
      <c r="H129" s="192"/>
    </row>
    <row r="130" spans="1:8" ht="15.75">
      <c r="A130" s="4"/>
      <c r="B130" s="4"/>
      <c r="C130" s="4"/>
      <c r="D130" s="4"/>
      <c r="E130" s="4"/>
      <c r="F130" s="4"/>
      <c r="G130" s="4"/>
      <c r="H130" s="192"/>
    </row>
    <row r="131" spans="1:8" ht="15.75">
      <c r="A131" s="4"/>
      <c r="B131" s="4"/>
      <c r="C131" s="4"/>
      <c r="D131" s="4"/>
      <c r="E131" s="4"/>
      <c r="F131" s="4"/>
      <c r="G131" s="4"/>
      <c r="H131" s="192"/>
    </row>
    <row r="132" spans="1:8" ht="15.75">
      <c r="A132" s="4"/>
      <c r="B132" s="4"/>
      <c r="C132" s="4"/>
      <c r="D132" s="4"/>
      <c r="E132" s="4"/>
      <c r="F132" s="4"/>
      <c r="G132" s="4"/>
      <c r="H132" s="192"/>
    </row>
    <row r="133" spans="1:8" ht="15.75">
      <c r="A133" s="4"/>
      <c r="B133" s="4"/>
      <c r="C133" s="4"/>
      <c r="D133" s="4"/>
      <c r="E133" s="4"/>
      <c r="F133" s="4"/>
      <c r="G133" s="4"/>
      <c r="H133" s="192"/>
    </row>
    <row r="134" spans="1:8" ht="15.75">
      <c r="A134" s="4"/>
      <c r="B134" s="4"/>
      <c r="C134" s="4"/>
      <c r="D134" s="4"/>
      <c r="E134" s="4"/>
      <c r="F134" s="4"/>
      <c r="G134" s="4"/>
      <c r="H134" s="192"/>
    </row>
    <row r="135" spans="1:8" ht="15.75">
      <c r="A135" s="4"/>
      <c r="B135" s="4"/>
      <c r="C135" s="4"/>
      <c r="D135" s="4"/>
      <c r="E135" s="4"/>
      <c r="F135" s="4"/>
      <c r="G135" s="4"/>
      <c r="H135" s="192"/>
    </row>
    <row r="136" spans="1:8" ht="15.75">
      <c r="A136" s="4"/>
      <c r="B136" s="4"/>
      <c r="C136" s="4"/>
      <c r="D136" s="4"/>
      <c r="E136" s="4"/>
      <c r="F136" s="4"/>
      <c r="G136" s="4"/>
      <c r="H136" s="192"/>
    </row>
    <row r="137" spans="1:8" ht="15.75">
      <c r="A137" s="4"/>
      <c r="B137" s="4"/>
      <c r="C137" s="4"/>
      <c r="D137" s="4"/>
      <c r="E137" s="4"/>
      <c r="F137" s="4"/>
      <c r="G137" s="4"/>
      <c r="H137" s="192"/>
    </row>
    <row r="138" spans="1:8" ht="15.75">
      <c r="A138" s="4"/>
      <c r="B138" s="4"/>
      <c r="C138" s="4"/>
      <c r="D138" s="4"/>
      <c r="E138" s="4"/>
      <c r="F138" s="4"/>
      <c r="G138" s="4"/>
      <c r="H138" s="192"/>
    </row>
    <row r="139" spans="1:8" ht="15.75">
      <c r="A139" s="4"/>
      <c r="B139" s="4"/>
      <c r="C139" s="4"/>
      <c r="D139" s="4"/>
      <c r="E139" s="4"/>
      <c r="F139" s="4"/>
      <c r="G139" s="4"/>
      <c r="H139" s="192"/>
    </row>
    <row r="140" spans="1:8" ht="15.75">
      <c r="A140" s="4"/>
      <c r="B140" s="4"/>
      <c r="C140" s="4"/>
      <c r="D140" s="4"/>
      <c r="E140" s="4"/>
      <c r="F140" s="4"/>
      <c r="G140" s="4"/>
      <c r="H140" s="192"/>
    </row>
    <row r="141" spans="1:8" ht="15.75">
      <c r="A141" s="4"/>
      <c r="B141" s="4"/>
      <c r="C141" s="4"/>
      <c r="D141" s="4"/>
      <c r="E141" s="4"/>
      <c r="F141" s="4"/>
      <c r="G141" s="4"/>
      <c r="H141" s="192"/>
    </row>
    <row r="142" spans="1:8" ht="15.75">
      <c r="A142" s="4"/>
      <c r="B142" s="4"/>
      <c r="C142" s="4"/>
      <c r="D142" s="4"/>
      <c r="E142" s="4"/>
      <c r="F142" s="4"/>
      <c r="G142" s="4"/>
      <c r="H142" s="192"/>
    </row>
    <row r="143" spans="1:8" ht="15.75">
      <c r="A143" s="4"/>
      <c r="B143" s="4"/>
      <c r="C143" s="4"/>
      <c r="D143" s="4"/>
      <c r="E143" s="4"/>
      <c r="F143" s="4"/>
      <c r="G143" s="4"/>
      <c r="H143" s="192"/>
    </row>
    <row r="144" spans="1:8" ht="15.75">
      <c r="A144" s="4"/>
      <c r="B144" s="4"/>
      <c r="C144" s="4"/>
      <c r="D144" s="4"/>
      <c r="E144" s="4"/>
      <c r="F144" s="4"/>
      <c r="G144" s="4"/>
      <c r="H144" s="192"/>
    </row>
    <row r="145" spans="1:8" ht="15.75">
      <c r="A145" s="4"/>
      <c r="B145" s="4"/>
      <c r="C145" s="4"/>
      <c r="D145" s="4"/>
      <c r="E145" s="4"/>
      <c r="F145" s="4"/>
      <c r="G145" s="4"/>
      <c r="H145" s="192"/>
    </row>
    <row r="146" spans="1:8" ht="15.75">
      <c r="A146" s="4"/>
      <c r="B146" s="4"/>
      <c r="C146" s="4"/>
      <c r="D146" s="4"/>
      <c r="E146" s="4"/>
      <c r="F146" s="4"/>
      <c r="G146" s="4"/>
      <c r="H146" s="192"/>
    </row>
    <row r="147" spans="1:8" ht="15.75">
      <c r="A147" s="4"/>
      <c r="B147" s="4"/>
      <c r="C147" s="4"/>
      <c r="D147" s="4"/>
      <c r="E147" s="4"/>
      <c r="F147" s="4"/>
      <c r="G147" s="4"/>
      <c r="H147" s="192"/>
    </row>
    <row r="148" spans="1:8" ht="15.75">
      <c r="A148" s="4"/>
      <c r="B148" s="4"/>
      <c r="C148" s="4"/>
      <c r="D148" s="4"/>
      <c r="E148" s="4"/>
      <c r="F148" s="4"/>
      <c r="G148" s="4"/>
      <c r="H148" s="192"/>
    </row>
    <row r="149" spans="1:8" ht="15.75">
      <c r="A149" s="4"/>
      <c r="B149" s="4"/>
      <c r="C149" s="4"/>
      <c r="D149" s="4"/>
      <c r="E149" s="4"/>
      <c r="F149" s="4"/>
      <c r="G149" s="4"/>
      <c r="H149" s="192"/>
    </row>
    <row r="150" spans="1:8" ht="15.75">
      <c r="A150" s="4"/>
      <c r="B150" s="4"/>
      <c r="C150" s="4"/>
      <c r="D150" s="4"/>
      <c r="E150" s="4"/>
      <c r="F150" s="4"/>
      <c r="G150" s="4"/>
      <c r="H150" s="192"/>
    </row>
    <row r="151" spans="1:8" ht="15.75">
      <c r="A151" s="4"/>
      <c r="B151" s="4"/>
      <c r="C151" s="4"/>
      <c r="D151" s="4"/>
      <c r="E151" s="4"/>
      <c r="F151" s="4"/>
      <c r="G151" s="4"/>
      <c r="H151" s="192"/>
    </row>
    <row r="152" spans="1:8" ht="15.75">
      <c r="A152" s="4"/>
      <c r="B152" s="4"/>
      <c r="C152" s="4"/>
      <c r="D152" s="4"/>
      <c r="E152" s="4"/>
      <c r="F152" s="4"/>
      <c r="G152" s="4"/>
      <c r="H152" s="192"/>
    </row>
    <row r="153" spans="1:8" ht="15.75">
      <c r="A153" s="4"/>
      <c r="B153" s="4"/>
      <c r="C153" s="4"/>
      <c r="D153" s="4"/>
      <c r="E153" s="4"/>
      <c r="F153" s="4"/>
      <c r="G153" s="4"/>
      <c r="H153" s="192"/>
    </row>
    <row r="154" spans="1:8" ht="15.75">
      <c r="A154" s="4"/>
      <c r="B154" s="4"/>
      <c r="C154" s="4"/>
      <c r="D154" s="4"/>
      <c r="E154" s="4"/>
      <c r="F154" s="4"/>
      <c r="G154" s="4"/>
      <c r="H154" s="192"/>
    </row>
    <row r="155" spans="1:8" ht="15.75">
      <c r="A155" s="4"/>
      <c r="B155" s="4"/>
      <c r="C155" s="4"/>
      <c r="D155" s="4"/>
      <c r="E155" s="4"/>
      <c r="F155" s="4"/>
      <c r="G155" s="4"/>
      <c r="H155" s="192"/>
    </row>
  </sheetData>
  <sheetProtection/>
  <mergeCells count="55">
    <mergeCell ref="A1:B1"/>
    <mergeCell ref="I1:M1"/>
    <mergeCell ref="P1:V1"/>
    <mergeCell ref="X2:AD2"/>
    <mergeCell ref="A3:B3"/>
    <mergeCell ref="X3:AD3"/>
    <mergeCell ref="X4:AD4"/>
    <mergeCell ref="R5:X5"/>
    <mergeCell ref="A6:M6"/>
    <mergeCell ref="R6:X6"/>
    <mergeCell ref="A7:M7"/>
    <mergeCell ref="R7:X7"/>
    <mergeCell ref="A8:M8"/>
    <mergeCell ref="A9:M9"/>
    <mergeCell ref="A10:M10"/>
    <mergeCell ref="A11:M11"/>
    <mergeCell ref="C12:E12"/>
    <mergeCell ref="F12:P12"/>
    <mergeCell ref="H21:H22"/>
    <mergeCell ref="F13:P13"/>
    <mergeCell ref="F14:P14"/>
    <mergeCell ref="F15:P15"/>
    <mergeCell ref="F16:O16"/>
    <mergeCell ref="F17:N17"/>
    <mergeCell ref="F18:O18"/>
    <mergeCell ref="F30:G31"/>
    <mergeCell ref="H30:I30"/>
    <mergeCell ref="F19:O19"/>
    <mergeCell ref="A20:M20"/>
    <mergeCell ref="A21:A22"/>
    <mergeCell ref="B21:B22"/>
    <mergeCell ref="C21:C22"/>
    <mergeCell ref="E21:E22"/>
    <mergeCell ref="F21:F22"/>
    <mergeCell ref="G21:G22"/>
    <mergeCell ref="L32:M33"/>
    <mergeCell ref="N32:O33"/>
    <mergeCell ref="A28:M28"/>
    <mergeCell ref="A29:A34"/>
    <mergeCell ref="B29:B34"/>
    <mergeCell ref="C29:C34"/>
    <mergeCell ref="D29:G29"/>
    <mergeCell ref="H29:O29"/>
    <mergeCell ref="D30:D34"/>
    <mergeCell ref="E30:E34"/>
    <mergeCell ref="A57:B57"/>
    <mergeCell ref="A102:E107"/>
    <mergeCell ref="F102:F107"/>
    <mergeCell ref="J30:K30"/>
    <mergeCell ref="L30:M30"/>
    <mergeCell ref="N30:O30"/>
    <mergeCell ref="F32:F34"/>
    <mergeCell ref="G32:G34"/>
    <mergeCell ref="H32:I33"/>
    <mergeCell ref="J32:K33"/>
  </mergeCells>
  <printOptions/>
  <pageMargins left="0.78740157480315" right="0" top="0.7874015748031501" bottom="0.5901574803149611" header="0.39370078740157505" footer="0.196456692913386"/>
  <pageSetup fitToHeight="0" fitToWidth="0" horizontalDpi="300" verticalDpi="300" orientation="portrait" paperSize="9" r:id="rId1"/>
  <rowBreaks count="1" manualBreakCount="1">
    <brk id="50" max="0" man="1"/>
  </rowBreaks>
  <colBreaks count="4" manualBreakCount="4">
    <brk id="20" max="0" man="1"/>
    <brk id="34" max="0" man="1"/>
    <brk id="67" max="0" man="1"/>
    <brk id="7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Тараненко</cp:lastModifiedBy>
  <cp:lastPrinted>2015-10-20T16:39:21Z</cp:lastPrinted>
  <dcterms:created xsi:type="dcterms:W3CDTF">2016-06-20T11:42:20Z</dcterms:created>
  <dcterms:modified xsi:type="dcterms:W3CDTF">2020-10-16T05:48:15Z</dcterms:modified>
  <cp:category/>
  <cp:version/>
  <cp:contentType/>
  <cp:contentStatus/>
</cp:coreProperties>
</file>