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870" yWindow="-60" windowWidth="15480" windowHeight="7545" activeTab="4"/>
  </bookViews>
  <sheets>
    <sheet name="Титул" sheetId="59" r:id="rId1"/>
    <sheet name="1 курс" sheetId="51" r:id="rId2"/>
    <sheet name="2 курс" sheetId="55" r:id="rId3"/>
    <sheet name=" 3 курс" sheetId="52" r:id="rId4"/>
    <sheet name="4 курс" sheetId="60" r:id="rId5"/>
    <sheet name="1-КГА" sheetId="62" r:id="rId6"/>
    <sheet name="2-кга" sheetId="63" r:id="rId7"/>
    <sheet name="3-кга" sheetId="64" r:id="rId8"/>
    <sheet name="4-кга" sheetId="65" r:id="rId9"/>
    <sheet name="пояснительная" sheetId="66" r:id="rId10"/>
  </sheets>
  <calcPr calcId="144525"/>
</workbook>
</file>

<file path=xl/calcChain.xml><?xml version="1.0" encoding="utf-8"?>
<calcChain xmlns="http://schemas.openxmlformats.org/spreadsheetml/2006/main">
  <c r="BE55" i="52" l="1"/>
  <c r="X42" i="52"/>
  <c r="Y42" i="52"/>
  <c r="Z42" i="52"/>
  <c r="AA42" i="52"/>
  <c r="AB42" i="52"/>
  <c r="AC42" i="52"/>
  <c r="AD42" i="52"/>
  <c r="AE42" i="52"/>
  <c r="AF42" i="52"/>
  <c r="AG42" i="52"/>
  <c r="AH42" i="52"/>
  <c r="AI42" i="52"/>
  <c r="AJ55" i="52"/>
  <c r="X20" i="60" l="1"/>
  <c r="Y20" i="60"/>
  <c r="Z20" i="60"/>
  <c r="AA20" i="60"/>
  <c r="AB20" i="60"/>
  <c r="AC20" i="60"/>
  <c r="AD20" i="60"/>
  <c r="AE20" i="60"/>
  <c r="AF20" i="60"/>
  <c r="AG20" i="60"/>
  <c r="AH20" i="60"/>
  <c r="AI20" i="60"/>
  <c r="AJ20" i="60"/>
  <c r="AK20" i="60"/>
  <c r="AL20" i="60"/>
  <c r="AM20" i="60"/>
  <c r="AN20" i="60"/>
  <c r="AO20" i="60"/>
  <c r="AP20" i="60"/>
  <c r="AQ20" i="60"/>
  <c r="AR20" i="60"/>
  <c r="AS20" i="60"/>
  <c r="AT20" i="60"/>
  <c r="AU20" i="60"/>
  <c r="X21" i="60"/>
  <c r="Y21" i="60"/>
  <c r="Z21" i="60"/>
  <c r="AA21" i="60"/>
  <c r="AB21" i="60"/>
  <c r="AC21" i="60"/>
  <c r="AD21" i="60"/>
  <c r="AE21" i="60"/>
  <c r="AF21" i="60"/>
  <c r="AG21" i="60"/>
  <c r="AH21" i="60"/>
  <c r="AI21" i="60"/>
  <c r="AJ21" i="60"/>
  <c r="AK21" i="60"/>
  <c r="AL21" i="60"/>
  <c r="AM21" i="60"/>
  <c r="AN21" i="60"/>
  <c r="AO21" i="60"/>
  <c r="AP21" i="60"/>
  <c r="AQ21" i="60"/>
  <c r="AR21" i="60"/>
  <c r="AS21" i="60"/>
  <c r="AT21" i="60"/>
  <c r="AU21" i="60"/>
  <c r="Y19" i="60"/>
  <c r="Z19" i="60"/>
  <c r="AA19" i="60"/>
  <c r="AB19" i="60"/>
  <c r="AC19" i="60"/>
  <c r="AD19" i="60"/>
  <c r="AE19" i="60"/>
  <c r="AF19" i="60"/>
  <c r="AG19" i="60"/>
  <c r="AH19" i="60"/>
  <c r="AI19" i="60"/>
  <c r="AJ19" i="60"/>
  <c r="AK19" i="60"/>
  <c r="AL19" i="60"/>
  <c r="AM19" i="60"/>
  <c r="AN19" i="60"/>
  <c r="AO19" i="60"/>
  <c r="AP19" i="60"/>
  <c r="AQ19" i="60"/>
  <c r="AR19" i="60"/>
  <c r="AS19" i="60"/>
  <c r="AT19" i="60"/>
  <c r="AU19" i="60"/>
  <c r="X19" i="60"/>
  <c r="F19" i="60"/>
  <c r="G19" i="60"/>
  <c r="H19" i="60"/>
  <c r="I19" i="60"/>
  <c r="J19" i="60"/>
  <c r="K19" i="60"/>
  <c r="L19" i="60"/>
  <c r="M19" i="60"/>
  <c r="N19" i="60"/>
  <c r="O19" i="60"/>
  <c r="P19" i="60"/>
  <c r="Q19" i="60"/>
  <c r="R19" i="60"/>
  <c r="S19" i="60"/>
  <c r="T19" i="60"/>
  <c r="U19" i="60"/>
  <c r="E19" i="60"/>
  <c r="X58" i="60"/>
  <c r="Y58" i="60"/>
  <c r="Z58" i="60"/>
  <c r="AA58" i="60"/>
  <c r="AB58" i="60"/>
  <c r="AC58" i="60"/>
  <c r="AD58" i="60"/>
  <c r="AE58" i="60"/>
  <c r="AF58" i="60"/>
  <c r="AG58" i="60"/>
  <c r="AH58" i="60"/>
  <c r="AI58" i="60"/>
  <c r="AJ58" i="60"/>
  <c r="AK58" i="60"/>
  <c r="AL58" i="60"/>
  <c r="AM58" i="60"/>
  <c r="AN58" i="60"/>
  <c r="AO58" i="60"/>
  <c r="AP58" i="60"/>
  <c r="AQ58" i="60"/>
  <c r="AR58" i="60"/>
  <c r="AS58" i="60"/>
  <c r="AT58" i="60"/>
  <c r="AU58" i="60"/>
  <c r="Y57" i="60"/>
  <c r="Z57" i="60"/>
  <c r="AA57" i="60"/>
  <c r="AB57" i="60"/>
  <c r="AC57" i="60"/>
  <c r="AD57" i="60"/>
  <c r="AE57" i="60"/>
  <c r="AF57" i="60"/>
  <c r="AG57" i="60"/>
  <c r="AH57" i="60"/>
  <c r="AI57" i="60"/>
  <c r="AJ57" i="60"/>
  <c r="AK57" i="60"/>
  <c r="AL57" i="60"/>
  <c r="AM57" i="60"/>
  <c r="AN57" i="60"/>
  <c r="AO57" i="60"/>
  <c r="AP57" i="60"/>
  <c r="AQ57" i="60"/>
  <c r="AR57" i="60"/>
  <c r="AS57" i="60"/>
  <c r="AT57" i="60"/>
  <c r="AU57" i="60"/>
  <c r="X57" i="60"/>
  <c r="Y55" i="60"/>
  <c r="Z55" i="60"/>
  <c r="AA55" i="60"/>
  <c r="AB55" i="60"/>
  <c r="AC55" i="60"/>
  <c r="AD55" i="60"/>
  <c r="AE55" i="60"/>
  <c r="AF55" i="60"/>
  <c r="AG55" i="60"/>
  <c r="AH55" i="60"/>
  <c r="AI55" i="60"/>
  <c r="AJ55" i="60"/>
  <c r="AK55" i="60"/>
  <c r="AL55" i="60"/>
  <c r="AM55" i="60"/>
  <c r="AN55" i="60"/>
  <c r="AO55" i="60"/>
  <c r="AP55" i="60"/>
  <c r="AQ55" i="60"/>
  <c r="AR55" i="60"/>
  <c r="AS55" i="60"/>
  <c r="AT55" i="60"/>
  <c r="AU55" i="60"/>
  <c r="X55" i="60"/>
  <c r="E58" i="60"/>
  <c r="F58" i="60"/>
  <c r="G58" i="60"/>
  <c r="H58" i="60"/>
  <c r="I58" i="60"/>
  <c r="J58" i="60"/>
  <c r="K58" i="60"/>
  <c r="L58" i="60"/>
  <c r="M58" i="60"/>
  <c r="N58" i="60"/>
  <c r="O58" i="60"/>
  <c r="P58" i="60"/>
  <c r="Q58" i="60"/>
  <c r="R58" i="60"/>
  <c r="S58" i="60"/>
  <c r="T58" i="60"/>
  <c r="U58" i="60"/>
  <c r="F57" i="60"/>
  <c r="G57" i="60"/>
  <c r="H57" i="60"/>
  <c r="I57" i="60"/>
  <c r="J57" i="60"/>
  <c r="K57" i="60"/>
  <c r="L57" i="60"/>
  <c r="M57" i="60"/>
  <c r="N57" i="60"/>
  <c r="O57" i="60"/>
  <c r="P57" i="60"/>
  <c r="Q57" i="60"/>
  <c r="R57" i="60"/>
  <c r="S57" i="60"/>
  <c r="T57" i="60"/>
  <c r="U57" i="60"/>
  <c r="E57" i="60"/>
  <c r="F55" i="60"/>
  <c r="G55" i="60"/>
  <c r="H55" i="60"/>
  <c r="I55" i="60"/>
  <c r="J55" i="60"/>
  <c r="K55" i="60"/>
  <c r="L55" i="60"/>
  <c r="M55" i="60"/>
  <c r="N55" i="60"/>
  <c r="O55" i="60"/>
  <c r="P55" i="60"/>
  <c r="Q55" i="60"/>
  <c r="R55" i="60"/>
  <c r="S55" i="60"/>
  <c r="T55" i="60"/>
  <c r="U55" i="60"/>
  <c r="E55" i="60"/>
  <c r="AB48" i="60"/>
  <c r="AC48" i="60"/>
  <c r="AD48" i="60"/>
  <c r="AB49" i="60"/>
  <c r="AC49" i="60"/>
  <c r="AD49" i="60"/>
  <c r="AC47" i="60"/>
  <c r="AD47" i="60"/>
  <c r="BE50" i="60"/>
  <c r="BE45" i="60"/>
  <c r="BE37" i="60"/>
  <c r="U31" i="60"/>
  <c r="V31" i="60"/>
  <c r="V32" i="60"/>
  <c r="V33" i="60"/>
  <c r="W31" i="60"/>
  <c r="W32" i="60"/>
  <c r="W33" i="60"/>
  <c r="Y58" i="52"/>
  <c r="Z58" i="52"/>
  <c r="AA58" i="52"/>
  <c r="AB58" i="52"/>
  <c r="AC58" i="52"/>
  <c r="AD58" i="52"/>
  <c r="AE58" i="52"/>
  <c r="AF58" i="52"/>
  <c r="AG58" i="52"/>
  <c r="AH58" i="52"/>
  <c r="AI58" i="52"/>
  <c r="AJ58" i="52"/>
  <c r="AK58" i="52"/>
  <c r="AL58" i="52"/>
  <c r="AM58" i="52"/>
  <c r="AN58" i="52"/>
  <c r="AO58" i="52"/>
  <c r="AP58" i="52"/>
  <c r="AQ58" i="52"/>
  <c r="AR58" i="52"/>
  <c r="AS58" i="52"/>
  <c r="AT58" i="52"/>
  <c r="AU58" i="52"/>
  <c r="X58" i="52"/>
  <c r="Y57" i="52"/>
  <c r="Z57" i="52"/>
  <c r="AA57" i="52"/>
  <c r="AB57" i="52"/>
  <c r="AC57" i="52"/>
  <c r="AD57" i="52"/>
  <c r="AE57" i="52"/>
  <c r="AF57" i="52"/>
  <c r="AG57" i="52"/>
  <c r="AH57" i="52"/>
  <c r="AI57" i="52"/>
  <c r="AJ57" i="52"/>
  <c r="AK57" i="52"/>
  <c r="AL57" i="52"/>
  <c r="AM57" i="52"/>
  <c r="AN57" i="52"/>
  <c r="AO57" i="52"/>
  <c r="AP57" i="52"/>
  <c r="AQ57" i="52"/>
  <c r="AR57" i="52"/>
  <c r="AS57" i="52"/>
  <c r="AT57" i="52"/>
  <c r="AU57" i="52"/>
  <c r="X57" i="52"/>
  <c r="AK55" i="52"/>
  <c r="Y55" i="52"/>
  <c r="Z55" i="52"/>
  <c r="AA55" i="52"/>
  <c r="AB55" i="52"/>
  <c r="AC55" i="52"/>
  <c r="AD55" i="52"/>
  <c r="AE55" i="52"/>
  <c r="AF55" i="52"/>
  <c r="AG55" i="52"/>
  <c r="AH55" i="52"/>
  <c r="AI55" i="52"/>
  <c r="X55" i="52"/>
  <c r="E58" i="52"/>
  <c r="F58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S58" i="52"/>
  <c r="T58" i="52"/>
  <c r="U58" i="52"/>
  <c r="F57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S57" i="52"/>
  <c r="T57" i="52"/>
  <c r="U57" i="52"/>
  <c r="E57" i="52"/>
  <c r="F55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S55" i="52"/>
  <c r="U55" i="52"/>
  <c r="E55" i="52"/>
  <c r="BE34" i="52"/>
  <c r="BE37" i="52"/>
  <c r="V22" i="52"/>
  <c r="BE22" i="52" s="1"/>
  <c r="W22" i="52"/>
  <c r="V23" i="52"/>
  <c r="BE23" i="52" s="1"/>
  <c r="W23" i="52"/>
  <c r="V24" i="52"/>
  <c r="BE24" i="52" s="1"/>
  <c r="W24" i="52"/>
  <c r="V25" i="52"/>
  <c r="W25" i="52"/>
  <c r="AL55" i="52"/>
  <c r="AM55" i="52"/>
  <c r="AN55" i="52"/>
  <c r="AO55" i="52"/>
  <c r="AP55" i="52"/>
  <c r="AQ55" i="52"/>
  <c r="AR55" i="52"/>
  <c r="AS55" i="52"/>
  <c r="AT55" i="52"/>
  <c r="AU55" i="52"/>
  <c r="Y51" i="52"/>
  <c r="Z51" i="52"/>
  <c r="AA51" i="52"/>
  <c r="AB51" i="52"/>
  <c r="AC51" i="52"/>
  <c r="AD51" i="52"/>
  <c r="AE51" i="52"/>
  <c r="AF51" i="52"/>
  <c r="AG51" i="52"/>
  <c r="AH51" i="52"/>
  <c r="AI51" i="52"/>
  <c r="AJ51" i="52"/>
  <c r="AK51" i="52"/>
  <c r="AL51" i="52"/>
  <c r="AM51" i="52"/>
  <c r="AN51" i="52"/>
  <c r="AO51" i="52"/>
  <c r="AP51" i="52"/>
  <c r="AQ51" i="52"/>
  <c r="AR51" i="52"/>
  <c r="AS51" i="52"/>
  <c r="AT51" i="52"/>
  <c r="AU51" i="52"/>
  <c r="X51" i="52"/>
  <c r="F51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S51" i="52"/>
  <c r="T51" i="52"/>
  <c r="U51" i="52"/>
  <c r="E51" i="52"/>
  <c r="BE48" i="52"/>
  <c r="BE49" i="52"/>
  <c r="BE50" i="52"/>
  <c r="BE40" i="52"/>
  <c r="X92" i="55"/>
  <c r="F92" i="55"/>
  <c r="G92" i="55"/>
  <c r="H92" i="55"/>
  <c r="I92" i="55"/>
  <c r="J92" i="55"/>
  <c r="K92" i="55"/>
  <c r="L92" i="55"/>
  <c r="M92" i="55"/>
  <c r="N92" i="55"/>
  <c r="O92" i="55"/>
  <c r="P92" i="55"/>
  <c r="Q92" i="55"/>
  <c r="R92" i="55"/>
  <c r="S92" i="55"/>
  <c r="T92" i="55"/>
  <c r="E92" i="55"/>
  <c r="BE31" i="60" l="1"/>
  <c r="Y90" i="55"/>
  <c r="Z90" i="55"/>
  <c r="AA90" i="55"/>
  <c r="AB90" i="55"/>
  <c r="AC90" i="55"/>
  <c r="AD90" i="55"/>
  <c r="AE90" i="55"/>
  <c r="AF90" i="55"/>
  <c r="AG90" i="55"/>
  <c r="AH90" i="55"/>
  <c r="AI90" i="55"/>
  <c r="AJ90" i="55"/>
  <c r="AK90" i="55"/>
  <c r="AL90" i="55"/>
  <c r="AM90" i="55"/>
  <c r="AN90" i="55"/>
  <c r="AO90" i="55"/>
  <c r="AP90" i="55"/>
  <c r="AQ90" i="55"/>
  <c r="AR90" i="55"/>
  <c r="AS90" i="55"/>
  <c r="AT90" i="55"/>
  <c r="X90" i="55"/>
  <c r="F90" i="55"/>
  <c r="G90" i="55"/>
  <c r="H90" i="55"/>
  <c r="I90" i="55"/>
  <c r="J90" i="55"/>
  <c r="K90" i="55"/>
  <c r="L90" i="55"/>
  <c r="M90" i="55"/>
  <c r="N90" i="55"/>
  <c r="O90" i="55"/>
  <c r="P90" i="55"/>
  <c r="Q90" i="55"/>
  <c r="R90" i="55"/>
  <c r="S90" i="55"/>
  <c r="T90" i="55"/>
  <c r="E90" i="55"/>
  <c r="BE31" i="55"/>
  <c r="BE32" i="55"/>
  <c r="BE33" i="55"/>
  <c r="BE89" i="55"/>
  <c r="AU70" i="51" l="1"/>
  <c r="AT70" i="51" l="1"/>
  <c r="Y70" i="51"/>
  <c r="Z70" i="51"/>
  <c r="AA70" i="51"/>
  <c r="AB70" i="51"/>
  <c r="AC70" i="51"/>
  <c r="AD70" i="51"/>
  <c r="AE70" i="51"/>
  <c r="AF70" i="51"/>
  <c r="AG70" i="51"/>
  <c r="AH70" i="51"/>
  <c r="AI70" i="51"/>
  <c r="AJ70" i="51"/>
  <c r="AK70" i="51"/>
  <c r="AL70" i="51"/>
  <c r="AM70" i="51"/>
  <c r="AN70" i="51"/>
  <c r="AO70" i="51"/>
  <c r="AP70" i="51"/>
  <c r="AQ70" i="51"/>
  <c r="AR70" i="51"/>
  <c r="AS70" i="51"/>
  <c r="Y69" i="51"/>
  <c r="Z69" i="51"/>
  <c r="AA69" i="51"/>
  <c r="AB69" i="51"/>
  <c r="AC69" i="51"/>
  <c r="AD69" i="51"/>
  <c r="AE69" i="51"/>
  <c r="AF69" i="51"/>
  <c r="AG69" i="51"/>
  <c r="AH69" i="51"/>
  <c r="AI69" i="51"/>
  <c r="AJ69" i="51"/>
  <c r="AK69" i="51"/>
  <c r="AL69" i="51"/>
  <c r="AM69" i="51"/>
  <c r="AN69" i="51"/>
  <c r="AO69" i="51"/>
  <c r="AP69" i="51"/>
  <c r="AQ69" i="51"/>
  <c r="AR69" i="51"/>
  <c r="AS69" i="51"/>
  <c r="Y67" i="51"/>
  <c r="Z67" i="51"/>
  <c r="AA67" i="51"/>
  <c r="AB67" i="51"/>
  <c r="AC67" i="51"/>
  <c r="AD67" i="51"/>
  <c r="AE67" i="51"/>
  <c r="AF67" i="51"/>
  <c r="AG67" i="51"/>
  <c r="AH67" i="51"/>
  <c r="AI67" i="51"/>
  <c r="AJ67" i="51"/>
  <c r="AK67" i="51"/>
  <c r="AL67" i="51"/>
  <c r="AM67" i="51"/>
  <c r="AN67" i="51"/>
  <c r="AO67" i="51"/>
  <c r="AP67" i="51"/>
  <c r="AQ67" i="51"/>
  <c r="AR67" i="51"/>
  <c r="AS67" i="51"/>
  <c r="X70" i="51"/>
  <c r="X69" i="51"/>
  <c r="X67" i="51"/>
  <c r="F70" i="51"/>
  <c r="G70" i="51"/>
  <c r="H70" i="51"/>
  <c r="I70" i="51"/>
  <c r="J70" i="51"/>
  <c r="K70" i="51"/>
  <c r="L70" i="51"/>
  <c r="M70" i="51"/>
  <c r="N70" i="51"/>
  <c r="O70" i="51"/>
  <c r="P70" i="51"/>
  <c r="Q70" i="51"/>
  <c r="R70" i="51"/>
  <c r="S70" i="51"/>
  <c r="T70" i="51"/>
  <c r="U70" i="51"/>
  <c r="F69" i="51"/>
  <c r="G69" i="51"/>
  <c r="H69" i="51"/>
  <c r="I69" i="51"/>
  <c r="J69" i="51"/>
  <c r="K69" i="51"/>
  <c r="L69" i="51"/>
  <c r="M69" i="51"/>
  <c r="N69" i="51"/>
  <c r="O69" i="51"/>
  <c r="P69" i="51"/>
  <c r="Q69" i="51"/>
  <c r="R69" i="51"/>
  <c r="S69" i="51"/>
  <c r="T69" i="51"/>
  <c r="U69" i="51"/>
  <c r="F67" i="51"/>
  <c r="G67" i="51"/>
  <c r="H67" i="51"/>
  <c r="I67" i="51"/>
  <c r="J67" i="51"/>
  <c r="K67" i="51"/>
  <c r="L67" i="51"/>
  <c r="M67" i="51"/>
  <c r="N67" i="51"/>
  <c r="O67" i="51"/>
  <c r="P67" i="51"/>
  <c r="Q67" i="51"/>
  <c r="R67" i="51"/>
  <c r="S67" i="51"/>
  <c r="T67" i="51"/>
  <c r="U67" i="51"/>
  <c r="E70" i="51"/>
  <c r="E69" i="51"/>
  <c r="E67" i="51"/>
  <c r="BE67" i="51" l="1"/>
  <c r="E71" i="51"/>
  <c r="Y57" i="51"/>
  <c r="Y54" i="51" s="1"/>
  <c r="Z57" i="51"/>
  <c r="Z54" i="51" s="1"/>
  <c r="AA57" i="51"/>
  <c r="AA54" i="51" s="1"/>
  <c r="AB57" i="51"/>
  <c r="AB54" i="51" s="1"/>
  <c r="AC57" i="51"/>
  <c r="AC54" i="51" s="1"/>
  <c r="AD57" i="51"/>
  <c r="AD54" i="51" s="1"/>
  <c r="AE57" i="51"/>
  <c r="AF57" i="51"/>
  <c r="AF54" i="51" s="1"/>
  <c r="AG57" i="51"/>
  <c r="AG54" i="51" s="1"/>
  <c r="AH57" i="51"/>
  <c r="AH54" i="51" s="1"/>
  <c r="AI57" i="51"/>
  <c r="AI54" i="51" s="1"/>
  <c r="AJ57" i="51"/>
  <c r="AJ54" i="51" s="1"/>
  <c r="AK57" i="51"/>
  <c r="AK54" i="51" s="1"/>
  <c r="AL57" i="51"/>
  <c r="AL54" i="51" s="1"/>
  <c r="AM57" i="51"/>
  <c r="AM54" i="51" s="1"/>
  <c r="AN57" i="51"/>
  <c r="AN54" i="51" s="1"/>
  <c r="AO57" i="51"/>
  <c r="AO54" i="51" s="1"/>
  <c r="AP57" i="51"/>
  <c r="AP54" i="51" s="1"/>
  <c r="AQ57" i="51"/>
  <c r="AQ54" i="51" s="1"/>
  <c r="AR57" i="51"/>
  <c r="AR54" i="51" s="1"/>
  <c r="Y56" i="51"/>
  <c r="Y53" i="51" s="1"/>
  <c r="Z56" i="51"/>
  <c r="Z53" i="51" s="1"/>
  <c r="AA56" i="51"/>
  <c r="AA53" i="51" s="1"/>
  <c r="AB56" i="51"/>
  <c r="AB53" i="51" s="1"/>
  <c r="AC56" i="51"/>
  <c r="AC53" i="51" s="1"/>
  <c r="AD56" i="51"/>
  <c r="AD53" i="51" s="1"/>
  <c r="AE56" i="51"/>
  <c r="AE53" i="51" s="1"/>
  <c r="AF56" i="51"/>
  <c r="AF53" i="51" s="1"/>
  <c r="AG56" i="51"/>
  <c r="AG53" i="51" s="1"/>
  <c r="AH56" i="51"/>
  <c r="AH53" i="51" s="1"/>
  <c r="AI56" i="51"/>
  <c r="AI53" i="51" s="1"/>
  <c r="AJ56" i="51"/>
  <c r="AJ53" i="51" s="1"/>
  <c r="AK56" i="51"/>
  <c r="AK53" i="51" s="1"/>
  <c r="AL56" i="51"/>
  <c r="AL53" i="51" s="1"/>
  <c r="AM56" i="51"/>
  <c r="AM53" i="51" s="1"/>
  <c r="AN56" i="51"/>
  <c r="AN53" i="51" s="1"/>
  <c r="AO56" i="51"/>
  <c r="AO53" i="51" s="1"/>
  <c r="AP56" i="51"/>
  <c r="AP53" i="51" s="1"/>
  <c r="AQ56" i="51"/>
  <c r="AQ53" i="51" s="1"/>
  <c r="AR56" i="51"/>
  <c r="AR53" i="51" s="1"/>
  <c r="AS56" i="51"/>
  <c r="AS53" i="51" s="1"/>
  <c r="AS55" i="51"/>
  <c r="AS52" i="51" s="1"/>
  <c r="Y55" i="51"/>
  <c r="Y52" i="51" s="1"/>
  <c r="Z55" i="51"/>
  <c r="Z52" i="51" s="1"/>
  <c r="AA55" i="51"/>
  <c r="AB55" i="51"/>
  <c r="AB52" i="51" s="1"/>
  <c r="AC55" i="51"/>
  <c r="AC52" i="51" s="1"/>
  <c r="AD55" i="51"/>
  <c r="AD52" i="51" s="1"/>
  <c r="AE55" i="51"/>
  <c r="AE52" i="51" s="1"/>
  <c r="AF55" i="51"/>
  <c r="AF52" i="51" s="1"/>
  <c r="AG55" i="51"/>
  <c r="AG52" i="51" s="1"/>
  <c r="AH55" i="51"/>
  <c r="AH52" i="51" s="1"/>
  <c r="AI55" i="51"/>
  <c r="AI52" i="51" s="1"/>
  <c r="AJ55" i="51"/>
  <c r="AJ52" i="51" s="1"/>
  <c r="AK55" i="51"/>
  <c r="AK52" i="51" s="1"/>
  <c r="AL55" i="51"/>
  <c r="AL52" i="51" s="1"/>
  <c r="AM55" i="51"/>
  <c r="AM52" i="51" s="1"/>
  <c r="AN55" i="51"/>
  <c r="AO55" i="51"/>
  <c r="AO52" i="51" s="1"/>
  <c r="AP55" i="51"/>
  <c r="AP52" i="51" s="1"/>
  <c r="AQ55" i="51"/>
  <c r="AQ52" i="51" s="1"/>
  <c r="AR55" i="51"/>
  <c r="AR52" i="51" s="1"/>
  <c r="X57" i="51"/>
  <c r="X54" i="51" s="1"/>
  <c r="X56" i="51"/>
  <c r="X53" i="51" s="1"/>
  <c r="X55" i="51"/>
  <c r="X52" i="51" s="1"/>
  <c r="AE54" i="51"/>
  <c r="AS54" i="51"/>
  <c r="AA52" i="51"/>
  <c r="AN52" i="51"/>
  <c r="F57" i="51"/>
  <c r="F54" i="51" s="1"/>
  <c r="G57" i="51"/>
  <c r="G54" i="51" s="1"/>
  <c r="H57" i="51"/>
  <c r="H54" i="51" s="1"/>
  <c r="I57" i="51"/>
  <c r="I54" i="51" s="1"/>
  <c r="J57" i="51"/>
  <c r="J54" i="51" s="1"/>
  <c r="K57" i="51"/>
  <c r="K54" i="51" s="1"/>
  <c r="L57" i="51"/>
  <c r="L54" i="51" s="1"/>
  <c r="M57" i="51"/>
  <c r="M54" i="51" s="1"/>
  <c r="N57" i="51"/>
  <c r="N54" i="51" s="1"/>
  <c r="O57" i="51"/>
  <c r="O54" i="51" s="1"/>
  <c r="P57" i="51"/>
  <c r="P54" i="51" s="1"/>
  <c r="Q57" i="51"/>
  <c r="Q54" i="51" s="1"/>
  <c r="R57" i="51"/>
  <c r="R54" i="51" s="1"/>
  <c r="S57" i="51"/>
  <c r="S54" i="51" s="1"/>
  <c r="T57" i="51"/>
  <c r="T54" i="51" s="1"/>
  <c r="U57" i="51"/>
  <c r="U54" i="51" s="1"/>
  <c r="U56" i="51"/>
  <c r="U53" i="51" s="1"/>
  <c r="F56" i="51"/>
  <c r="F53" i="51" s="1"/>
  <c r="G56" i="51"/>
  <c r="G53" i="51" s="1"/>
  <c r="H56" i="51"/>
  <c r="H53" i="51" s="1"/>
  <c r="I56" i="51"/>
  <c r="I53" i="51" s="1"/>
  <c r="J56" i="51"/>
  <c r="J53" i="51" s="1"/>
  <c r="K56" i="51"/>
  <c r="K53" i="51" s="1"/>
  <c r="L56" i="51"/>
  <c r="L53" i="51" s="1"/>
  <c r="M56" i="51"/>
  <c r="M53" i="51" s="1"/>
  <c r="N56" i="51"/>
  <c r="N53" i="51" s="1"/>
  <c r="O56" i="51"/>
  <c r="O53" i="51" s="1"/>
  <c r="P56" i="51"/>
  <c r="P53" i="51" s="1"/>
  <c r="Q56" i="51"/>
  <c r="Q53" i="51" s="1"/>
  <c r="R56" i="51"/>
  <c r="R53" i="51" s="1"/>
  <c r="S56" i="51"/>
  <c r="S53" i="51" s="1"/>
  <c r="T56" i="51"/>
  <c r="T53" i="51" s="1"/>
  <c r="F55" i="51"/>
  <c r="F52" i="51" s="1"/>
  <c r="G55" i="51"/>
  <c r="G52" i="51" s="1"/>
  <c r="H55" i="51"/>
  <c r="H52" i="51" s="1"/>
  <c r="I55" i="51"/>
  <c r="I52" i="51" s="1"/>
  <c r="J55" i="51"/>
  <c r="J52" i="51" s="1"/>
  <c r="K55" i="51"/>
  <c r="K52" i="51" s="1"/>
  <c r="L55" i="51"/>
  <c r="L52" i="51" s="1"/>
  <c r="M55" i="51"/>
  <c r="M52" i="51" s="1"/>
  <c r="N55" i="51"/>
  <c r="N52" i="51" s="1"/>
  <c r="O55" i="51"/>
  <c r="O52" i="51" s="1"/>
  <c r="P55" i="51"/>
  <c r="P52" i="51" s="1"/>
  <c r="Q55" i="51"/>
  <c r="Q52" i="51" s="1"/>
  <c r="R55" i="51"/>
  <c r="R52" i="51" s="1"/>
  <c r="S55" i="51"/>
  <c r="S52" i="51" s="1"/>
  <c r="T55" i="51"/>
  <c r="T52" i="51" s="1"/>
  <c r="U55" i="51"/>
  <c r="U52" i="51" s="1"/>
  <c r="E57" i="51"/>
  <c r="E54" i="51" s="1"/>
  <c r="E56" i="51"/>
  <c r="E53" i="51" s="1"/>
  <c r="E55" i="51"/>
  <c r="E52" i="51" s="1"/>
  <c r="BE48" i="51"/>
  <c r="BE59" i="51"/>
  <c r="BE60" i="51"/>
  <c r="BE61" i="51"/>
  <c r="BE62" i="51"/>
  <c r="BE63" i="51"/>
  <c r="BE64" i="51"/>
  <c r="BE65" i="51"/>
  <c r="BE66" i="51"/>
  <c r="BE58" i="51"/>
  <c r="BE13" i="51"/>
  <c r="BE57" i="51" l="1"/>
  <c r="BE56" i="51"/>
  <c r="BE55" i="51"/>
  <c r="BE52" i="51"/>
  <c r="E9" i="60"/>
  <c r="E8" i="60"/>
  <c r="E7" i="60"/>
  <c r="F30" i="60"/>
  <c r="G30" i="60"/>
  <c r="H30" i="60"/>
  <c r="I30" i="60"/>
  <c r="J30" i="60"/>
  <c r="K30" i="60"/>
  <c r="L30" i="60"/>
  <c r="M30" i="60"/>
  <c r="N30" i="60"/>
  <c r="O30" i="60"/>
  <c r="P30" i="60"/>
  <c r="Q30" i="60"/>
  <c r="R30" i="60"/>
  <c r="S30" i="60"/>
  <c r="T30" i="60"/>
  <c r="U30" i="60"/>
  <c r="V30" i="60"/>
  <c r="W30" i="60"/>
  <c r="X30" i="60"/>
  <c r="Y30" i="60"/>
  <c r="Z30" i="60"/>
  <c r="AA30" i="60"/>
  <c r="AB30" i="60"/>
  <c r="AC30" i="60"/>
  <c r="AD30" i="60"/>
  <c r="AE30" i="60"/>
  <c r="AF30" i="60"/>
  <c r="AG30" i="60"/>
  <c r="AH30" i="60"/>
  <c r="AI30" i="60"/>
  <c r="AJ30" i="60"/>
  <c r="AK30" i="60"/>
  <c r="AL30" i="60"/>
  <c r="AM30" i="60"/>
  <c r="AN30" i="60"/>
  <c r="AO30" i="60"/>
  <c r="AP30" i="60"/>
  <c r="AQ30" i="60"/>
  <c r="AR30" i="60"/>
  <c r="AS30" i="60"/>
  <c r="AT30" i="60"/>
  <c r="AU30" i="60"/>
  <c r="F29" i="60"/>
  <c r="G29" i="60"/>
  <c r="H29" i="60"/>
  <c r="I29" i="60"/>
  <c r="J29" i="60"/>
  <c r="K29" i="60"/>
  <c r="L29" i="60"/>
  <c r="M29" i="60"/>
  <c r="N29" i="60"/>
  <c r="O29" i="60"/>
  <c r="P29" i="60"/>
  <c r="Q29" i="60"/>
  <c r="R29" i="60"/>
  <c r="S29" i="60"/>
  <c r="T29" i="60"/>
  <c r="U29" i="60"/>
  <c r="V29" i="60"/>
  <c r="W29" i="60"/>
  <c r="X29" i="60"/>
  <c r="Y29" i="60"/>
  <c r="Z29" i="60"/>
  <c r="AA29" i="60"/>
  <c r="AB29" i="60"/>
  <c r="AC29" i="60"/>
  <c r="AD29" i="60"/>
  <c r="AE29" i="60"/>
  <c r="AF29" i="60"/>
  <c r="AG29" i="60"/>
  <c r="AH29" i="60"/>
  <c r="AI29" i="60"/>
  <c r="AJ29" i="60"/>
  <c r="AK29" i="60"/>
  <c r="AL29" i="60"/>
  <c r="AM29" i="60"/>
  <c r="AN29" i="60"/>
  <c r="AO29" i="60"/>
  <c r="AP29" i="60"/>
  <c r="AQ29" i="60"/>
  <c r="AR29" i="60"/>
  <c r="AS29" i="60"/>
  <c r="AT29" i="60"/>
  <c r="AU29" i="60"/>
  <c r="F28" i="60"/>
  <c r="G28" i="60"/>
  <c r="H28" i="60"/>
  <c r="I28" i="60"/>
  <c r="J28" i="60"/>
  <c r="K28" i="60"/>
  <c r="L28" i="60"/>
  <c r="M28" i="60"/>
  <c r="N28" i="60"/>
  <c r="O28" i="60"/>
  <c r="P28" i="60"/>
  <c r="Q28" i="60"/>
  <c r="R28" i="60"/>
  <c r="S28" i="60"/>
  <c r="T28" i="60"/>
  <c r="U28" i="60"/>
  <c r="V28" i="60"/>
  <c r="W28" i="60"/>
  <c r="X28" i="60"/>
  <c r="Y28" i="60"/>
  <c r="Z28" i="60"/>
  <c r="AA28" i="60"/>
  <c r="AB28" i="60"/>
  <c r="AC28" i="60"/>
  <c r="AD28" i="60"/>
  <c r="AE28" i="60"/>
  <c r="AF28" i="60"/>
  <c r="AG28" i="60"/>
  <c r="AH28" i="60"/>
  <c r="AI28" i="60"/>
  <c r="AJ28" i="60"/>
  <c r="AK28" i="60"/>
  <c r="AL28" i="60"/>
  <c r="AM28" i="60"/>
  <c r="AN28" i="60"/>
  <c r="AO28" i="60"/>
  <c r="AP28" i="60"/>
  <c r="AQ28" i="60"/>
  <c r="AR28" i="60"/>
  <c r="AS28" i="60"/>
  <c r="AT28" i="60"/>
  <c r="AU28" i="60"/>
  <c r="E30" i="60"/>
  <c r="E29" i="60"/>
  <c r="E28" i="60"/>
  <c r="AF59" i="60"/>
  <c r="AJ59" i="60"/>
  <c r="AN59" i="60"/>
  <c r="AR59" i="60"/>
  <c r="BE54" i="60"/>
  <c r="BE53" i="60"/>
  <c r="BE52" i="60"/>
  <c r="BE51" i="60"/>
  <c r="AA49" i="60"/>
  <c r="Z49" i="60"/>
  <c r="Y49" i="60"/>
  <c r="X49" i="60"/>
  <c r="U49" i="60"/>
  <c r="T49" i="60"/>
  <c r="S49" i="60"/>
  <c r="R49" i="60"/>
  <c r="Q49" i="60"/>
  <c r="P49" i="60"/>
  <c r="O49" i="60"/>
  <c r="N49" i="60"/>
  <c r="M49" i="60"/>
  <c r="L49" i="60"/>
  <c r="K49" i="60"/>
  <c r="J49" i="60"/>
  <c r="I49" i="60"/>
  <c r="H49" i="60"/>
  <c r="G49" i="60"/>
  <c r="F49" i="60"/>
  <c r="E49" i="60"/>
  <c r="AA48" i="60"/>
  <c r="Z48" i="60"/>
  <c r="Y48" i="60"/>
  <c r="X48" i="60"/>
  <c r="U48" i="60"/>
  <c r="T48" i="60"/>
  <c r="S48" i="60"/>
  <c r="R48" i="60"/>
  <c r="Q48" i="60"/>
  <c r="P48" i="60"/>
  <c r="O48" i="60"/>
  <c r="N48" i="60"/>
  <c r="M48" i="60"/>
  <c r="L48" i="60"/>
  <c r="K48" i="60"/>
  <c r="J48" i="60"/>
  <c r="I48" i="60"/>
  <c r="H48" i="60"/>
  <c r="G48" i="60"/>
  <c r="F48" i="60"/>
  <c r="E48" i="60"/>
  <c r="AB47" i="60"/>
  <c r="AA47" i="60"/>
  <c r="Z47" i="60"/>
  <c r="Y47" i="60"/>
  <c r="X47" i="60"/>
  <c r="U47" i="60"/>
  <c r="T47" i="60"/>
  <c r="S47" i="60"/>
  <c r="R47" i="60"/>
  <c r="Q47" i="60"/>
  <c r="P47" i="60"/>
  <c r="O47" i="60"/>
  <c r="N47" i="60"/>
  <c r="M47" i="60"/>
  <c r="L47" i="60"/>
  <c r="K47" i="60"/>
  <c r="J47" i="60"/>
  <c r="I47" i="60"/>
  <c r="H47" i="60"/>
  <c r="G47" i="60"/>
  <c r="F47" i="60"/>
  <c r="E47" i="60"/>
  <c r="BE39" i="52"/>
  <c r="BE35" i="52"/>
  <c r="F21" i="52"/>
  <c r="G21" i="52"/>
  <c r="H21" i="52"/>
  <c r="I21" i="52"/>
  <c r="J21" i="52"/>
  <c r="K21" i="52"/>
  <c r="L21" i="52"/>
  <c r="M21" i="52"/>
  <c r="N21" i="52"/>
  <c r="O21" i="52"/>
  <c r="P21" i="52"/>
  <c r="Q21" i="52"/>
  <c r="R21" i="52"/>
  <c r="S21" i="52"/>
  <c r="T21" i="52"/>
  <c r="U21" i="52"/>
  <c r="V21" i="52"/>
  <c r="W21" i="52"/>
  <c r="X21" i="52"/>
  <c r="Y21" i="52"/>
  <c r="Z21" i="52"/>
  <c r="AA21" i="52"/>
  <c r="AB21" i="52"/>
  <c r="AC21" i="52"/>
  <c r="AD21" i="52"/>
  <c r="AE21" i="52"/>
  <c r="AF21" i="52"/>
  <c r="AG21" i="52"/>
  <c r="AH21" i="52"/>
  <c r="AI21" i="52"/>
  <c r="AJ21" i="52"/>
  <c r="AK21" i="52"/>
  <c r="AL21" i="52"/>
  <c r="AM21" i="52"/>
  <c r="AN21" i="52"/>
  <c r="AO21" i="52"/>
  <c r="AP21" i="52"/>
  <c r="AQ21" i="52"/>
  <c r="AR21" i="52"/>
  <c r="AS21" i="52"/>
  <c r="AT21" i="52"/>
  <c r="AU21" i="52"/>
  <c r="F20" i="52"/>
  <c r="G20" i="52"/>
  <c r="H20" i="52"/>
  <c r="I20" i="52"/>
  <c r="J20" i="52"/>
  <c r="K20" i="52"/>
  <c r="L20" i="52"/>
  <c r="M20" i="52"/>
  <c r="N20" i="52"/>
  <c r="O20" i="52"/>
  <c r="P20" i="52"/>
  <c r="Q20" i="52"/>
  <c r="R20" i="52"/>
  <c r="S20" i="52"/>
  <c r="T20" i="52"/>
  <c r="U20" i="52"/>
  <c r="V20" i="52"/>
  <c r="W20" i="52"/>
  <c r="X20" i="52"/>
  <c r="Y20" i="52"/>
  <c r="Z20" i="52"/>
  <c r="AA20" i="52"/>
  <c r="AB20" i="52"/>
  <c r="AC20" i="52"/>
  <c r="AD20" i="52"/>
  <c r="AE20" i="52"/>
  <c r="AF20" i="52"/>
  <c r="AG20" i="52"/>
  <c r="AH20" i="52"/>
  <c r="AI20" i="52"/>
  <c r="AJ20" i="52"/>
  <c r="AK20" i="52"/>
  <c r="AL20" i="52"/>
  <c r="AM20" i="52"/>
  <c r="AN20" i="52"/>
  <c r="AO20" i="52"/>
  <c r="AP20" i="52"/>
  <c r="AQ20" i="52"/>
  <c r="AR20" i="52"/>
  <c r="AS20" i="52"/>
  <c r="AT20" i="52"/>
  <c r="AU20" i="52"/>
  <c r="F19" i="52"/>
  <c r="G19" i="52"/>
  <c r="H19" i="52"/>
  <c r="I19" i="52"/>
  <c r="J19" i="52"/>
  <c r="K19" i="52"/>
  <c r="L19" i="52"/>
  <c r="M19" i="52"/>
  <c r="N19" i="52"/>
  <c r="O19" i="52"/>
  <c r="P19" i="52"/>
  <c r="Q19" i="52"/>
  <c r="R19" i="52"/>
  <c r="S19" i="52"/>
  <c r="T19" i="52"/>
  <c r="U19" i="52"/>
  <c r="V19" i="52"/>
  <c r="W19" i="52"/>
  <c r="X19" i="52"/>
  <c r="Y19" i="52"/>
  <c r="Z19" i="52"/>
  <c r="AA19" i="52"/>
  <c r="AB19" i="52"/>
  <c r="AC19" i="52"/>
  <c r="AD19" i="52"/>
  <c r="AE19" i="52"/>
  <c r="AF19" i="52"/>
  <c r="AG19" i="52"/>
  <c r="AH19" i="52"/>
  <c r="AI19" i="52"/>
  <c r="AJ19" i="52"/>
  <c r="AK19" i="52"/>
  <c r="AL19" i="52"/>
  <c r="AM19" i="52"/>
  <c r="AN19" i="52"/>
  <c r="AO19" i="52"/>
  <c r="AP19" i="52"/>
  <c r="AQ19" i="52"/>
  <c r="AR19" i="52"/>
  <c r="AS19" i="52"/>
  <c r="AT19" i="52"/>
  <c r="AU19" i="52"/>
  <c r="E21" i="52"/>
  <c r="E20" i="52"/>
  <c r="E19" i="52"/>
  <c r="BE11" i="52"/>
  <c r="BE10" i="52"/>
  <c r="BE13" i="52"/>
  <c r="F9" i="52"/>
  <c r="G9" i="52"/>
  <c r="H9" i="52"/>
  <c r="I9" i="52"/>
  <c r="J9" i="52"/>
  <c r="K9" i="52"/>
  <c r="L9" i="52"/>
  <c r="M9" i="52"/>
  <c r="N9" i="52"/>
  <c r="O9" i="52"/>
  <c r="P9" i="52"/>
  <c r="Q9" i="52"/>
  <c r="R9" i="52"/>
  <c r="S9" i="52"/>
  <c r="T9" i="52"/>
  <c r="U9" i="52"/>
  <c r="X9" i="52"/>
  <c r="Y9" i="52"/>
  <c r="Z9" i="52"/>
  <c r="AA9" i="52"/>
  <c r="AB9" i="52"/>
  <c r="AC9" i="52"/>
  <c r="AD9" i="52"/>
  <c r="AE9" i="52"/>
  <c r="AF9" i="52"/>
  <c r="AG9" i="52"/>
  <c r="AH9" i="52"/>
  <c r="AI9" i="52"/>
  <c r="AJ9" i="52"/>
  <c r="AK9" i="52"/>
  <c r="AL9" i="52"/>
  <c r="AM9" i="52"/>
  <c r="AN9" i="52"/>
  <c r="AO9" i="52"/>
  <c r="AP9" i="52"/>
  <c r="AQ9" i="52"/>
  <c r="AR9" i="52"/>
  <c r="AS9" i="52"/>
  <c r="AT9" i="52"/>
  <c r="AU9" i="52"/>
  <c r="F8" i="52"/>
  <c r="G8" i="52"/>
  <c r="H8" i="52"/>
  <c r="I8" i="52"/>
  <c r="J8" i="52"/>
  <c r="K8" i="52"/>
  <c r="L8" i="52"/>
  <c r="M8" i="52"/>
  <c r="N8" i="52"/>
  <c r="O8" i="52"/>
  <c r="P8" i="52"/>
  <c r="Q8" i="52"/>
  <c r="R8" i="52"/>
  <c r="S8" i="52"/>
  <c r="T8" i="52"/>
  <c r="U8" i="52"/>
  <c r="X8" i="52"/>
  <c r="Y8" i="52"/>
  <c r="Z8" i="52"/>
  <c r="AA8" i="52"/>
  <c r="AB8" i="52"/>
  <c r="AC8" i="52"/>
  <c r="AD8" i="52"/>
  <c r="AE8" i="52"/>
  <c r="AF8" i="52"/>
  <c r="AG8" i="52"/>
  <c r="AH8" i="52"/>
  <c r="AI8" i="52"/>
  <c r="AJ8" i="52"/>
  <c r="AK8" i="52"/>
  <c r="AL8" i="52"/>
  <c r="AM8" i="52"/>
  <c r="AN8" i="52"/>
  <c r="AO8" i="52"/>
  <c r="AP8" i="52"/>
  <c r="AQ8" i="52"/>
  <c r="AR8" i="52"/>
  <c r="AS8" i="52"/>
  <c r="AT8" i="52"/>
  <c r="AU8" i="52"/>
  <c r="F7" i="52"/>
  <c r="G7" i="52"/>
  <c r="H7" i="52"/>
  <c r="I7" i="52"/>
  <c r="J7" i="52"/>
  <c r="K7" i="52"/>
  <c r="L7" i="52"/>
  <c r="M7" i="52"/>
  <c r="N7" i="52"/>
  <c r="O7" i="52"/>
  <c r="P7" i="52"/>
  <c r="Q7" i="52"/>
  <c r="R7" i="52"/>
  <c r="S7" i="52"/>
  <c r="T7" i="52"/>
  <c r="U7" i="52"/>
  <c r="X7" i="52"/>
  <c r="Y7" i="52"/>
  <c r="Z7" i="52"/>
  <c r="AA7" i="52"/>
  <c r="AB7" i="52"/>
  <c r="AC7" i="52"/>
  <c r="AD7" i="52"/>
  <c r="AE7" i="52"/>
  <c r="AF7" i="52"/>
  <c r="AG7" i="52"/>
  <c r="AH7" i="52"/>
  <c r="AI7" i="52"/>
  <c r="AJ7" i="52"/>
  <c r="AK7" i="52"/>
  <c r="AL7" i="52"/>
  <c r="AM7" i="52"/>
  <c r="AN7" i="52"/>
  <c r="AO7" i="52"/>
  <c r="AP7" i="52"/>
  <c r="AQ7" i="52"/>
  <c r="AR7" i="52"/>
  <c r="AS7" i="52"/>
  <c r="AT7" i="52"/>
  <c r="AU7" i="52"/>
  <c r="E9" i="52"/>
  <c r="E8" i="52"/>
  <c r="E7" i="52"/>
  <c r="F93" i="55"/>
  <c r="G93" i="55"/>
  <c r="H93" i="55"/>
  <c r="I93" i="55"/>
  <c r="J93" i="55"/>
  <c r="K93" i="55"/>
  <c r="L93" i="55"/>
  <c r="M93" i="55"/>
  <c r="N93" i="55"/>
  <c r="O93" i="55"/>
  <c r="P93" i="55"/>
  <c r="Q93" i="55"/>
  <c r="R93" i="55"/>
  <c r="S93" i="55"/>
  <c r="T93" i="55"/>
  <c r="U93" i="55"/>
  <c r="X93" i="55"/>
  <c r="Y93" i="55"/>
  <c r="Z93" i="55"/>
  <c r="AA93" i="55"/>
  <c r="AB93" i="55"/>
  <c r="AC93" i="55"/>
  <c r="AD93" i="55"/>
  <c r="AE93" i="55"/>
  <c r="AF93" i="55"/>
  <c r="AG93" i="55"/>
  <c r="AH93" i="55"/>
  <c r="AI93" i="55"/>
  <c r="AJ93" i="55"/>
  <c r="AK93" i="55"/>
  <c r="AL93" i="55"/>
  <c r="AM93" i="55"/>
  <c r="AN93" i="55"/>
  <c r="AO93" i="55"/>
  <c r="AP93" i="55"/>
  <c r="AQ93" i="55"/>
  <c r="AR93" i="55"/>
  <c r="AS93" i="55"/>
  <c r="AT93" i="55"/>
  <c r="AU93" i="55"/>
  <c r="E93" i="55"/>
  <c r="U92" i="55"/>
  <c r="Y92" i="55"/>
  <c r="Z92" i="55"/>
  <c r="AA92" i="55"/>
  <c r="AB92" i="55"/>
  <c r="AC92" i="55"/>
  <c r="AD92" i="55"/>
  <c r="AE92" i="55"/>
  <c r="AF92" i="55"/>
  <c r="AG92" i="55"/>
  <c r="AH92" i="55"/>
  <c r="AI92" i="55"/>
  <c r="AJ92" i="55"/>
  <c r="AK92" i="55"/>
  <c r="AL92" i="55"/>
  <c r="AM92" i="55"/>
  <c r="AN92" i="55"/>
  <c r="AO92" i="55"/>
  <c r="AP92" i="55"/>
  <c r="AQ92" i="55"/>
  <c r="AR92" i="55"/>
  <c r="AS92" i="55"/>
  <c r="AT92" i="55"/>
  <c r="AU82" i="55"/>
  <c r="AS82" i="55"/>
  <c r="AT82" i="55"/>
  <c r="F82" i="55"/>
  <c r="G82" i="55"/>
  <c r="H82" i="55"/>
  <c r="I82" i="55"/>
  <c r="J82" i="55"/>
  <c r="K82" i="55"/>
  <c r="L82" i="55"/>
  <c r="M82" i="55"/>
  <c r="N82" i="55"/>
  <c r="O82" i="55"/>
  <c r="P82" i="55"/>
  <c r="Q82" i="55"/>
  <c r="R82" i="55"/>
  <c r="S82" i="55"/>
  <c r="T82" i="55"/>
  <c r="U82" i="55"/>
  <c r="X82" i="55"/>
  <c r="Y82" i="55"/>
  <c r="Z82" i="55"/>
  <c r="AA82" i="55"/>
  <c r="AB82" i="55"/>
  <c r="AC82" i="55"/>
  <c r="AD82" i="55"/>
  <c r="AE82" i="55"/>
  <c r="AF82" i="55"/>
  <c r="AG82" i="55"/>
  <c r="AH82" i="55"/>
  <c r="AI82" i="55"/>
  <c r="AJ82" i="55"/>
  <c r="AK82" i="55"/>
  <c r="AL82" i="55"/>
  <c r="AL67" i="55" s="1"/>
  <c r="AM82" i="55"/>
  <c r="AN82" i="55"/>
  <c r="AO82" i="55"/>
  <c r="AP82" i="55"/>
  <c r="AQ82" i="55"/>
  <c r="AR82" i="55"/>
  <c r="E82" i="55"/>
  <c r="E76" i="55"/>
  <c r="AL69" i="55"/>
  <c r="AU69" i="55"/>
  <c r="AL68" i="55"/>
  <c r="E72" i="55"/>
  <c r="E71" i="55"/>
  <c r="E70" i="55"/>
  <c r="X38" i="55"/>
  <c r="F39" i="55"/>
  <c r="G39" i="55"/>
  <c r="H39" i="55"/>
  <c r="I39" i="55"/>
  <c r="J39" i="55"/>
  <c r="K39" i="55"/>
  <c r="L39" i="55"/>
  <c r="M39" i="55"/>
  <c r="N39" i="55"/>
  <c r="O39" i="55"/>
  <c r="P39" i="55"/>
  <c r="Q39" i="55"/>
  <c r="R39" i="55"/>
  <c r="S39" i="55"/>
  <c r="T39" i="55"/>
  <c r="U39" i="55"/>
  <c r="X39" i="55"/>
  <c r="Y39" i="55"/>
  <c r="Z39" i="55"/>
  <c r="AA39" i="55"/>
  <c r="AB39" i="55"/>
  <c r="AC39" i="55"/>
  <c r="AD39" i="55"/>
  <c r="AE39" i="55"/>
  <c r="AF39" i="55"/>
  <c r="AF36" i="55" s="1"/>
  <c r="AG39" i="55"/>
  <c r="AG36" i="55" s="1"/>
  <c r="AH39" i="55"/>
  <c r="AH36" i="55" s="1"/>
  <c r="AI39" i="55"/>
  <c r="AI36" i="55" s="1"/>
  <c r="AJ39" i="55"/>
  <c r="AJ36" i="55" s="1"/>
  <c r="AK39" i="55"/>
  <c r="AK36" i="55" s="1"/>
  <c r="AL39" i="55"/>
  <c r="AM39" i="55"/>
  <c r="AM36" i="55" s="1"/>
  <c r="AN39" i="55"/>
  <c r="AO39" i="55"/>
  <c r="AP39" i="55"/>
  <c r="AQ39" i="55"/>
  <c r="AR39" i="55"/>
  <c r="AS39" i="55"/>
  <c r="AT39" i="55"/>
  <c r="AU39" i="55"/>
  <c r="AU38" i="55"/>
  <c r="F38" i="55"/>
  <c r="G38" i="55"/>
  <c r="H38" i="55"/>
  <c r="I38" i="55"/>
  <c r="J38" i="55"/>
  <c r="K38" i="55"/>
  <c r="L38" i="55"/>
  <c r="M38" i="55"/>
  <c r="N38" i="55"/>
  <c r="O38" i="55"/>
  <c r="P38" i="55"/>
  <c r="Q38" i="55"/>
  <c r="R38" i="55"/>
  <c r="S38" i="55"/>
  <c r="T38" i="55"/>
  <c r="U38" i="55"/>
  <c r="Y38" i="55"/>
  <c r="Z38" i="55"/>
  <c r="AA38" i="55"/>
  <c r="AB38" i="55"/>
  <c r="AC38" i="55"/>
  <c r="AD38" i="55"/>
  <c r="AE38" i="55"/>
  <c r="AF38" i="55"/>
  <c r="AF35" i="55" s="1"/>
  <c r="AG38" i="55"/>
  <c r="AG35" i="55" s="1"/>
  <c r="AH38" i="55"/>
  <c r="AH35" i="55" s="1"/>
  <c r="AI38" i="55"/>
  <c r="AI35" i="55" s="1"/>
  <c r="AJ38" i="55"/>
  <c r="AJ35" i="55" s="1"/>
  <c r="AK38" i="55"/>
  <c r="AK35" i="55" s="1"/>
  <c r="AL38" i="55"/>
  <c r="AM38" i="55"/>
  <c r="AM35" i="55" s="1"/>
  <c r="AN38" i="55"/>
  <c r="AO38" i="55"/>
  <c r="AP38" i="55"/>
  <c r="AQ38" i="55"/>
  <c r="AR38" i="55"/>
  <c r="AS38" i="55"/>
  <c r="AT38" i="55"/>
  <c r="F37" i="55"/>
  <c r="G37" i="55"/>
  <c r="H37" i="55"/>
  <c r="I37" i="55"/>
  <c r="J37" i="55"/>
  <c r="K37" i="55"/>
  <c r="L37" i="55"/>
  <c r="M37" i="55"/>
  <c r="N37" i="55"/>
  <c r="O37" i="55"/>
  <c r="P37" i="55"/>
  <c r="Q37" i="55"/>
  <c r="R37" i="55"/>
  <c r="S37" i="55"/>
  <c r="T37" i="55"/>
  <c r="U37" i="55"/>
  <c r="X37" i="55"/>
  <c r="Y37" i="55"/>
  <c r="Z37" i="55"/>
  <c r="AA37" i="55"/>
  <c r="AB37" i="55"/>
  <c r="AC37" i="55"/>
  <c r="AD37" i="55"/>
  <c r="AE37" i="55"/>
  <c r="AF37" i="55"/>
  <c r="AF34" i="55" s="1"/>
  <c r="AG37" i="55"/>
  <c r="AG34" i="55" s="1"/>
  <c r="AH37" i="55"/>
  <c r="AH34" i="55" s="1"/>
  <c r="AI37" i="55"/>
  <c r="AI34" i="55" s="1"/>
  <c r="AJ37" i="55"/>
  <c r="AJ34" i="55" s="1"/>
  <c r="AK37" i="55"/>
  <c r="AK34" i="55" s="1"/>
  <c r="AL37" i="55"/>
  <c r="AM37" i="55"/>
  <c r="AM34" i="55" s="1"/>
  <c r="AN37" i="55"/>
  <c r="AO37" i="55"/>
  <c r="AP37" i="55"/>
  <c r="AQ37" i="55"/>
  <c r="AR37" i="55"/>
  <c r="AS37" i="55"/>
  <c r="AT37" i="55"/>
  <c r="AU37" i="55"/>
  <c r="E39" i="55"/>
  <c r="E38" i="55"/>
  <c r="E37" i="55"/>
  <c r="E24" i="55"/>
  <c r="E23" i="55"/>
  <c r="E22" i="55"/>
  <c r="F9" i="55"/>
  <c r="G9" i="55"/>
  <c r="H9" i="55"/>
  <c r="I9" i="55"/>
  <c r="J9" i="55"/>
  <c r="K9" i="55"/>
  <c r="L9" i="55"/>
  <c r="M9" i="55"/>
  <c r="N9" i="55"/>
  <c r="O9" i="55"/>
  <c r="P9" i="55"/>
  <c r="Q9" i="55"/>
  <c r="R9" i="55"/>
  <c r="S9" i="55"/>
  <c r="T9" i="55"/>
  <c r="U9" i="55"/>
  <c r="X9" i="55"/>
  <c r="Y9" i="55"/>
  <c r="Z9" i="55"/>
  <c r="AA9" i="55"/>
  <c r="AB9" i="55"/>
  <c r="AC9" i="55"/>
  <c r="AD9" i="55"/>
  <c r="AE9" i="55"/>
  <c r="AF9" i="55"/>
  <c r="AG9" i="55"/>
  <c r="AH9" i="55"/>
  <c r="AI9" i="55"/>
  <c r="AJ9" i="55"/>
  <c r="AK9" i="55"/>
  <c r="AL9" i="55"/>
  <c r="AM9" i="55"/>
  <c r="AN9" i="55"/>
  <c r="AO9" i="55"/>
  <c r="AP9" i="55"/>
  <c r="AQ9" i="55"/>
  <c r="AR9" i="55"/>
  <c r="AS9" i="55"/>
  <c r="AT9" i="55"/>
  <c r="F8" i="55"/>
  <c r="G8" i="55"/>
  <c r="H8" i="55"/>
  <c r="I8" i="55"/>
  <c r="J8" i="55"/>
  <c r="K8" i="55"/>
  <c r="L8" i="55"/>
  <c r="M8" i="55"/>
  <c r="N8" i="55"/>
  <c r="O8" i="55"/>
  <c r="P8" i="55"/>
  <c r="Q8" i="55"/>
  <c r="R8" i="55"/>
  <c r="S8" i="55"/>
  <c r="T8" i="55"/>
  <c r="U8" i="55"/>
  <c r="X8" i="55"/>
  <c r="Y8" i="55"/>
  <c r="Z8" i="55"/>
  <c r="AA8" i="55"/>
  <c r="AB8" i="55"/>
  <c r="AC8" i="55"/>
  <c r="AD8" i="55"/>
  <c r="AE8" i="55"/>
  <c r="AF8" i="55"/>
  <c r="AG8" i="55"/>
  <c r="AH8" i="55"/>
  <c r="AI8" i="55"/>
  <c r="AJ8" i="55"/>
  <c r="AK8" i="55"/>
  <c r="AL8" i="55"/>
  <c r="AM8" i="55"/>
  <c r="AN8" i="55"/>
  <c r="AO8" i="55"/>
  <c r="AP8" i="55"/>
  <c r="AQ8" i="55"/>
  <c r="AR8" i="55"/>
  <c r="AS8" i="55"/>
  <c r="AT8" i="55"/>
  <c r="F7" i="55"/>
  <c r="G7" i="55"/>
  <c r="H7" i="55"/>
  <c r="I7" i="55"/>
  <c r="J7" i="55"/>
  <c r="K7" i="55"/>
  <c r="L7" i="55"/>
  <c r="M7" i="55"/>
  <c r="N7" i="55"/>
  <c r="O7" i="55"/>
  <c r="P7" i="55"/>
  <c r="Q7" i="55"/>
  <c r="R7" i="55"/>
  <c r="S7" i="55"/>
  <c r="T7" i="55"/>
  <c r="U7" i="55"/>
  <c r="X7" i="55"/>
  <c r="Y7" i="55"/>
  <c r="Z7" i="55"/>
  <c r="AA7" i="55"/>
  <c r="AB7" i="55"/>
  <c r="AC7" i="55"/>
  <c r="AD7" i="55"/>
  <c r="AE7" i="55"/>
  <c r="AF7" i="55"/>
  <c r="AG7" i="55"/>
  <c r="AH7" i="55"/>
  <c r="AI7" i="55"/>
  <c r="AJ7" i="55"/>
  <c r="AK7" i="55"/>
  <c r="AL7" i="55"/>
  <c r="AM7" i="55"/>
  <c r="AN7" i="55"/>
  <c r="AO7" i="55"/>
  <c r="AP7" i="55"/>
  <c r="AQ7" i="55"/>
  <c r="AR7" i="55"/>
  <c r="AS7" i="55"/>
  <c r="AT7" i="55"/>
  <c r="E9" i="55"/>
  <c r="E8" i="55"/>
  <c r="E7" i="55"/>
  <c r="U90" i="55"/>
  <c r="AU90" i="55"/>
  <c r="BE75" i="55"/>
  <c r="BE74" i="55"/>
  <c r="BE73" i="55"/>
  <c r="AT72" i="55"/>
  <c r="AS72" i="55"/>
  <c r="AR72" i="55"/>
  <c r="AQ72" i="55"/>
  <c r="AP72" i="55"/>
  <c r="AO72" i="55"/>
  <c r="AN72" i="55"/>
  <c r="AM72" i="55"/>
  <c r="AK72" i="55"/>
  <c r="AJ72" i="55"/>
  <c r="AI72" i="55"/>
  <c r="AH72" i="55"/>
  <c r="AG72" i="55"/>
  <c r="AF72" i="55"/>
  <c r="AE72" i="55"/>
  <c r="AD72" i="55"/>
  <c r="AC72" i="55"/>
  <c r="AB72" i="55"/>
  <c r="AA72" i="55"/>
  <c r="Z72" i="55"/>
  <c r="Y72" i="55"/>
  <c r="X72" i="55"/>
  <c r="U72" i="55"/>
  <c r="T72" i="55"/>
  <c r="S72" i="55"/>
  <c r="R72" i="55"/>
  <c r="Q72" i="55"/>
  <c r="P72" i="55"/>
  <c r="O72" i="55"/>
  <c r="N72" i="55"/>
  <c r="M72" i="55"/>
  <c r="L72" i="55"/>
  <c r="K72" i="55"/>
  <c r="J72" i="55"/>
  <c r="I72" i="55"/>
  <c r="H72" i="55"/>
  <c r="G72" i="55"/>
  <c r="F72" i="55"/>
  <c r="AU71" i="55"/>
  <c r="AT71" i="55"/>
  <c r="AS71" i="55"/>
  <c r="AR71" i="55"/>
  <c r="AQ71" i="55"/>
  <c r="AP71" i="55"/>
  <c r="AO71" i="55"/>
  <c r="AN71" i="55"/>
  <c r="AM71" i="55"/>
  <c r="AK71" i="55"/>
  <c r="AJ71" i="55"/>
  <c r="AI71" i="55"/>
  <c r="AH71" i="55"/>
  <c r="AG71" i="55"/>
  <c r="AF71" i="55"/>
  <c r="AE71" i="55"/>
  <c r="AD71" i="55"/>
  <c r="AC71" i="55"/>
  <c r="AB71" i="55"/>
  <c r="AA71" i="55"/>
  <c r="Z71" i="55"/>
  <c r="Y71" i="55"/>
  <c r="X71" i="55"/>
  <c r="U71" i="55"/>
  <c r="T71" i="55"/>
  <c r="S71" i="55"/>
  <c r="R71" i="55"/>
  <c r="Q71" i="55"/>
  <c r="P71" i="55"/>
  <c r="O71" i="55"/>
  <c r="N71" i="55"/>
  <c r="M71" i="55"/>
  <c r="L71" i="55"/>
  <c r="K71" i="55"/>
  <c r="J71" i="55"/>
  <c r="I71" i="55"/>
  <c r="H71" i="55"/>
  <c r="G71" i="55"/>
  <c r="F71" i="55"/>
  <c r="AU70" i="55"/>
  <c r="AT70" i="55"/>
  <c r="AS70" i="55"/>
  <c r="AR70" i="55"/>
  <c r="AQ70" i="55"/>
  <c r="AP70" i="55"/>
  <c r="AO70" i="55"/>
  <c r="AN70" i="55"/>
  <c r="AM70" i="55"/>
  <c r="AK70" i="55"/>
  <c r="AJ70" i="55"/>
  <c r="AI70" i="55"/>
  <c r="AH70" i="55"/>
  <c r="AG70" i="55"/>
  <c r="AF70" i="55"/>
  <c r="AE70" i="55"/>
  <c r="AD70" i="55"/>
  <c r="AC70" i="55"/>
  <c r="AB70" i="55"/>
  <c r="AA70" i="55"/>
  <c r="Z70" i="55"/>
  <c r="Y70" i="55"/>
  <c r="X70" i="55"/>
  <c r="U70" i="55"/>
  <c r="T70" i="55"/>
  <c r="S70" i="55"/>
  <c r="R70" i="55"/>
  <c r="Q70" i="55"/>
  <c r="P70" i="55"/>
  <c r="O70" i="55"/>
  <c r="N70" i="55"/>
  <c r="M70" i="55"/>
  <c r="L70" i="55"/>
  <c r="K70" i="55"/>
  <c r="J70" i="55"/>
  <c r="I70" i="55"/>
  <c r="H70" i="55"/>
  <c r="G70" i="55"/>
  <c r="F70" i="55"/>
  <c r="BE60" i="55"/>
  <c r="BE59" i="55"/>
  <c r="BE58" i="55"/>
  <c r="BE20" i="55"/>
  <c r="BE21" i="55"/>
  <c r="BE25" i="55"/>
  <c r="BE26" i="55"/>
  <c r="BE27" i="55"/>
  <c r="BE28" i="55"/>
  <c r="BE29" i="55"/>
  <c r="BE30" i="55"/>
  <c r="BE40" i="55"/>
  <c r="BE41" i="55"/>
  <c r="BE42" i="55"/>
  <c r="BE43" i="55"/>
  <c r="BE44" i="55"/>
  <c r="BE45" i="55"/>
  <c r="BE46" i="55"/>
  <c r="BE47" i="55"/>
  <c r="BE48" i="55"/>
  <c r="BE49" i="55"/>
  <c r="BE50" i="55"/>
  <c r="BE51" i="55"/>
  <c r="BE52" i="55"/>
  <c r="BE53" i="55"/>
  <c r="BE54" i="55"/>
  <c r="BE55" i="55"/>
  <c r="BE56" i="55"/>
  <c r="BE57" i="55"/>
  <c r="BE61" i="55"/>
  <c r="BE62" i="55"/>
  <c r="BE63" i="55"/>
  <c r="BE64" i="55"/>
  <c r="BE65" i="55"/>
  <c r="BE66" i="55"/>
  <c r="BE79" i="55"/>
  <c r="BE80" i="55"/>
  <c r="BE81" i="55"/>
  <c r="BE85" i="55"/>
  <c r="BE86" i="55"/>
  <c r="BE87" i="55"/>
  <c r="BE88" i="55"/>
  <c r="BE12" i="55"/>
  <c r="BE13" i="55"/>
  <c r="BE14" i="55"/>
  <c r="BE15" i="55"/>
  <c r="BE16" i="55"/>
  <c r="BE17" i="55"/>
  <c r="BE18" i="55"/>
  <c r="BE19" i="55"/>
  <c r="BE11" i="55"/>
  <c r="BE10" i="55"/>
  <c r="AA71" i="51"/>
  <c r="AI71" i="51"/>
  <c r="BE54" i="51"/>
  <c r="BE53" i="51"/>
  <c r="AT42" i="51"/>
  <c r="F42" i="51"/>
  <c r="G42" i="51"/>
  <c r="H42" i="51"/>
  <c r="I42" i="51"/>
  <c r="J42" i="51"/>
  <c r="K42" i="51"/>
  <c r="L42" i="51"/>
  <c r="M42" i="51"/>
  <c r="N42" i="51"/>
  <c r="O42" i="51"/>
  <c r="P42" i="51"/>
  <c r="Q42" i="51"/>
  <c r="R42" i="51"/>
  <c r="S42" i="51"/>
  <c r="T42" i="51"/>
  <c r="U42" i="51"/>
  <c r="X42" i="51"/>
  <c r="Y42" i="51"/>
  <c r="Z42" i="51"/>
  <c r="AA42" i="51"/>
  <c r="AB42" i="51"/>
  <c r="AC42" i="51"/>
  <c r="AD42" i="51"/>
  <c r="AE42" i="51"/>
  <c r="AF42" i="51"/>
  <c r="AG42" i="51"/>
  <c r="AH42" i="51"/>
  <c r="AI42" i="51"/>
  <c r="AJ42" i="51"/>
  <c r="AK42" i="51"/>
  <c r="AL42" i="51"/>
  <c r="AM42" i="51"/>
  <c r="AN42" i="51"/>
  <c r="AO42" i="51"/>
  <c r="AP42" i="51"/>
  <c r="AQ42" i="51"/>
  <c r="AR42" i="51"/>
  <c r="AS42" i="51"/>
  <c r="E42" i="51"/>
  <c r="AM78" i="55"/>
  <c r="AK78" i="55"/>
  <c r="AJ78" i="55"/>
  <c r="AI78" i="55"/>
  <c r="AH78" i="55"/>
  <c r="AG78" i="55"/>
  <c r="AF78" i="55"/>
  <c r="AM77" i="55"/>
  <c r="AK77" i="55"/>
  <c r="AJ77" i="55"/>
  <c r="AI77" i="55"/>
  <c r="AH77" i="55"/>
  <c r="AG77" i="55"/>
  <c r="AF77" i="55"/>
  <c r="AM76" i="55"/>
  <c r="AK76" i="55"/>
  <c r="AJ76" i="55"/>
  <c r="AI76" i="55"/>
  <c r="AH76" i="55"/>
  <c r="AG76" i="55"/>
  <c r="AF76" i="55"/>
  <c r="AK84" i="55"/>
  <c r="AK69" i="55" s="1"/>
  <c r="AJ84" i="55"/>
  <c r="AI84" i="55"/>
  <c r="AH84" i="55"/>
  <c r="AG84" i="55"/>
  <c r="AG69" i="55" s="1"/>
  <c r="AF84" i="55"/>
  <c r="AK83" i="55"/>
  <c r="AJ83" i="55"/>
  <c r="AI83" i="55"/>
  <c r="AH83" i="55"/>
  <c r="AG83" i="55"/>
  <c r="AF83" i="55"/>
  <c r="AT84" i="55"/>
  <c r="AS84" i="55"/>
  <c r="AR84" i="55"/>
  <c r="AQ84" i="55"/>
  <c r="AP84" i="55"/>
  <c r="AO84" i="55"/>
  <c r="AN84" i="55"/>
  <c r="AT83" i="55"/>
  <c r="AS83" i="55"/>
  <c r="AR83" i="55"/>
  <c r="AQ83" i="55"/>
  <c r="AP83" i="55"/>
  <c r="AO83" i="55"/>
  <c r="AN83" i="55"/>
  <c r="AT78" i="55"/>
  <c r="AS78" i="55"/>
  <c r="AR78" i="55"/>
  <c r="AQ78" i="55"/>
  <c r="AP78" i="55"/>
  <c r="AO78" i="55"/>
  <c r="AN78" i="55"/>
  <c r="AT77" i="55"/>
  <c r="AS77" i="55"/>
  <c r="AR77" i="55"/>
  <c r="AQ77" i="55"/>
  <c r="AP77" i="55"/>
  <c r="AO77" i="55"/>
  <c r="AN77" i="55"/>
  <c r="AT76" i="55"/>
  <c r="AS76" i="55"/>
  <c r="AR76" i="55"/>
  <c r="AQ76" i="55"/>
  <c r="AP76" i="55"/>
  <c r="AO76" i="55"/>
  <c r="AN76" i="55"/>
  <c r="AT24" i="55"/>
  <c r="AS24" i="55"/>
  <c r="AR24" i="55"/>
  <c r="AQ24" i="55"/>
  <c r="AP24" i="55"/>
  <c r="AO24" i="55"/>
  <c r="AN24" i="55"/>
  <c r="AT23" i="55"/>
  <c r="AS23" i="55"/>
  <c r="AR23" i="55"/>
  <c r="AQ23" i="55"/>
  <c r="AP23" i="55"/>
  <c r="AO23" i="55"/>
  <c r="AN23" i="55"/>
  <c r="AT22" i="55"/>
  <c r="AS22" i="55"/>
  <c r="AR22" i="55"/>
  <c r="AQ22" i="55"/>
  <c r="AP22" i="55"/>
  <c r="AO22" i="55"/>
  <c r="AN22" i="55"/>
  <c r="AU69" i="51"/>
  <c r="AU71" i="51" s="1"/>
  <c r="AT69" i="51"/>
  <c r="AT71" i="51" s="1"/>
  <c r="BE51" i="51"/>
  <c r="BE50" i="51"/>
  <c r="BE49" i="51"/>
  <c r="BE47" i="51"/>
  <c r="BE46" i="51"/>
  <c r="BE45" i="51"/>
  <c r="BE44" i="51"/>
  <c r="BE43" i="51"/>
  <c r="AS41" i="51"/>
  <c r="AR41" i="51"/>
  <c r="AQ41" i="51"/>
  <c r="AP41" i="51"/>
  <c r="AO41" i="51"/>
  <c r="AN41" i="51"/>
  <c r="AM41" i="51"/>
  <c r="AL41" i="51"/>
  <c r="AK41" i="51"/>
  <c r="AJ41" i="51"/>
  <c r="AI41" i="51"/>
  <c r="AH41" i="51"/>
  <c r="AG41" i="51"/>
  <c r="AF41" i="51"/>
  <c r="AE41" i="51"/>
  <c r="AD41" i="51"/>
  <c r="AC41" i="51"/>
  <c r="AB41" i="51"/>
  <c r="AA41" i="51"/>
  <c r="Z41" i="51"/>
  <c r="Y41" i="51"/>
  <c r="X41" i="51"/>
  <c r="U41" i="51"/>
  <c r="T41" i="51"/>
  <c r="S41" i="51"/>
  <c r="R41" i="51"/>
  <c r="Q41" i="51"/>
  <c r="P41" i="51"/>
  <c r="O41" i="51"/>
  <c r="N41" i="51"/>
  <c r="M41" i="51"/>
  <c r="L41" i="51"/>
  <c r="K41" i="51"/>
  <c r="J41" i="51"/>
  <c r="I41" i="51"/>
  <c r="H41" i="51"/>
  <c r="G41" i="51"/>
  <c r="F41" i="51"/>
  <c r="E41" i="51"/>
  <c r="AS40" i="51"/>
  <c r="AR40" i="51"/>
  <c r="AQ40" i="51"/>
  <c r="AP40" i="51"/>
  <c r="AO40" i="51"/>
  <c r="AN40" i="51"/>
  <c r="AM40" i="51"/>
  <c r="AL40" i="51"/>
  <c r="AK40" i="51"/>
  <c r="AJ40" i="51"/>
  <c r="AI40" i="51"/>
  <c r="AH40" i="51"/>
  <c r="AG40" i="51"/>
  <c r="AF40" i="51"/>
  <c r="AE40" i="51"/>
  <c r="AD40" i="51"/>
  <c r="AC40" i="51"/>
  <c r="AB40" i="51"/>
  <c r="AA40" i="51"/>
  <c r="Z40" i="51"/>
  <c r="Y40" i="51"/>
  <c r="X40" i="51"/>
  <c r="U40" i="51"/>
  <c r="T40" i="51"/>
  <c r="S40" i="51"/>
  <c r="R40" i="51"/>
  <c r="Q40" i="51"/>
  <c r="P40" i="51"/>
  <c r="O40" i="51"/>
  <c r="N40" i="51"/>
  <c r="M40" i="51"/>
  <c r="L40" i="51"/>
  <c r="K40" i="51"/>
  <c r="J40" i="51"/>
  <c r="I40" i="51"/>
  <c r="H40" i="51"/>
  <c r="G40" i="51"/>
  <c r="F40" i="51"/>
  <c r="E40" i="51"/>
  <c r="BE39" i="51"/>
  <c r="BE38" i="51"/>
  <c r="BE37" i="51"/>
  <c r="BE36" i="51"/>
  <c r="BE35" i="51"/>
  <c r="BE34" i="51"/>
  <c r="BE33" i="51"/>
  <c r="BE32" i="51"/>
  <c r="BE31" i="51"/>
  <c r="BE30" i="51"/>
  <c r="BE29" i="51"/>
  <c r="BE28" i="51"/>
  <c r="BE27" i="51"/>
  <c r="BE26" i="51"/>
  <c r="BE25" i="51"/>
  <c r="BE24" i="51"/>
  <c r="BE23" i="51"/>
  <c r="BE22" i="51"/>
  <c r="BE21" i="51"/>
  <c r="BE20" i="51"/>
  <c r="BE19" i="51"/>
  <c r="BE18" i="51"/>
  <c r="BE17" i="51"/>
  <c r="BE16" i="51"/>
  <c r="BE15" i="51"/>
  <c r="BE14" i="51"/>
  <c r="AU12" i="51"/>
  <c r="AT12" i="51"/>
  <c r="AS12" i="51"/>
  <c r="AR12" i="51"/>
  <c r="AQ12" i="51"/>
  <c r="AP12" i="51"/>
  <c r="AO12" i="51"/>
  <c r="AN12" i="51"/>
  <c r="AM12" i="51"/>
  <c r="AL12" i="51"/>
  <c r="AK12" i="51"/>
  <c r="AJ12" i="51"/>
  <c r="AI12" i="51"/>
  <c r="AH12" i="51"/>
  <c r="AG12" i="51"/>
  <c r="AF12" i="51"/>
  <c r="AE12" i="51"/>
  <c r="AD12" i="51"/>
  <c r="AC12" i="51"/>
  <c r="AB12" i="51"/>
  <c r="AA12" i="51"/>
  <c r="Z12" i="51"/>
  <c r="Y12" i="51"/>
  <c r="X12" i="51"/>
  <c r="U12" i="51"/>
  <c r="T12" i="51"/>
  <c r="S12" i="51"/>
  <c r="R12" i="51"/>
  <c r="Q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AU11" i="51"/>
  <c r="AU8" i="51" s="1"/>
  <c r="AT11" i="51"/>
  <c r="AT8" i="51" s="1"/>
  <c r="AS11" i="51"/>
  <c r="AR11" i="51"/>
  <c r="AQ11" i="51"/>
  <c r="AP11" i="51"/>
  <c r="AO11" i="51"/>
  <c r="AN11" i="51"/>
  <c r="AM11" i="51"/>
  <c r="AL11" i="51"/>
  <c r="AK11" i="51"/>
  <c r="AJ11" i="51"/>
  <c r="AI11" i="51"/>
  <c r="AH11" i="51"/>
  <c r="AG11" i="51"/>
  <c r="AF11" i="51"/>
  <c r="AE11" i="51"/>
  <c r="AD11" i="51"/>
  <c r="AC11" i="51"/>
  <c r="AB11" i="51"/>
  <c r="AA11" i="51"/>
  <c r="Z11" i="51"/>
  <c r="Y11" i="51"/>
  <c r="X11" i="51"/>
  <c r="U11" i="51"/>
  <c r="T11" i="51"/>
  <c r="S11" i="51"/>
  <c r="R11" i="51"/>
  <c r="Q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AU10" i="51"/>
  <c r="AT10" i="51"/>
  <c r="AT7" i="51" s="1"/>
  <c r="AS10" i="51"/>
  <c r="AR10" i="51"/>
  <c r="AQ10" i="51"/>
  <c r="AP10" i="51"/>
  <c r="AO10" i="51"/>
  <c r="AN10" i="51"/>
  <c r="AM10" i="51"/>
  <c r="AL10" i="51"/>
  <c r="AK10" i="51"/>
  <c r="AJ10" i="51"/>
  <c r="AI10" i="51"/>
  <c r="AH10" i="51"/>
  <c r="AG10" i="51"/>
  <c r="AF10" i="51"/>
  <c r="AE10" i="51"/>
  <c r="AD10" i="51"/>
  <c r="AC10" i="51"/>
  <c r="AB10" i="51"/>
  <c r="AA10" i="51"/>
  <c r="Z10" i="51"/>
  <c r="Y10" i="51"/>
  <c r="X10" i="51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AC8" i="60"/>
  <c r="AB8" i="60"/>
  <c r="AA8" i="60"/>
  <c r="Z8" i="60"/>
  <c r="Y8" i="60"/>
  <c r="X8" i="60"/>
  <c r="U8" i="60"/>
  <c r="T8" i="60"/>
  <c r="S8" i="60"/>
  <c r="R8" i="60"/>
  <c r="Q8" i="60"/>
  <c r="P8" i="60"/>
  <c r="O8" i="60"/>
  <c r="N8" i="60"/>
  <c r="M8" i="60"/>
  <c r="L8" i="60"/>
  <c r="K8" i="60"/>
  <c r="J8" i="60"/>
  <c r="I8" i="60"/>
  <c r="H8" i="60"/>
  <c r="G8" i="60"/>
  <c r="F8" i="60"/>
  <c r="F41" i="60"/>
  <c r="G41" i="60"/>
  <c r="H41" i="60"/>
  <c r="I41" i="60"/>
  <c r="J41" i="60"/>
  <c r="K41" i="60"/>
  <c r="L41" i="60"/>
  <c r="M41" i="60"/>
  <c r="N41" i="60"/>
  <c r="O41" i="60"/>
  <c r="P41" i="60"/>
  <c r="Q41" i="60"/>
  <c r="R41" i="60"/>
  <c r="S41" i="60"/>
  <c r="T41" i="60"/>
  <c r="U41" i="60"/>
  <c r="X41" i="60"/>
  <c r="Y41" i="60"/>
  <c r="Z41" i="60"/>
  <c r="AA41" i="60"/>
  <c r="AB41" i="60"/>
  <c r="F40" i="60"/>
  <c r="G40" i="60"/>
  <c r="H40" i="60"/>
  <c r="I40" i="60"/>
  <c r="J40" i="60"/>
  <c r="K40" i="60"/>
  <c r="L40" i="60"/>
  <c r="M40" i="60"/>
  <c r="N40" i="60"/>
  <c r="O40" i="60"/>
  <c r="P40" i="60"/>
  <c r="Q40" i="60"/>
  <c r="R40" i="60"/>
  <c r="S40" i="60"/>
  <c r="T40" i="60"/>
  <c r="U40" i="60"/>
  <c r="U33" i="60" s="1"/>
  <c r="BE33" i="60" s="1"/>
  <c r="X40" i="60"/>
  <c r="Y40" i="60"/>
  <c r="Z40" i="60"/>
  <c r="AA40" i="60"/>
  <c r="AB40" i="60"/>
  <c r="F39" i="60"/>
  <c r="G39" i="60"/>
  <c r="H39" i="60"/>
  <c r="I39" i="60"/>
  <c r="J39" i="60"/>
  <c r="K39" i="60"/>
  <c r="L39" i="60"/>
  <c r="M39" i="60"/>
  <c r="N39" i="60"/>
  <c r="O39" i="60"/>
  <c r="P39" i="60"/>
  <c r="Q39" i="60"/>
  <c r="R39" i="60"/>
  <c r="S39" i="60"/>
  <c r="T39" i="60"/>
  <c r="U39" i="60"/>
  <c r="U32" i="60" s="1"/>
  <c r="BE32" i="60" s="1"/>
  <c r="X39" i="60"/>
  <c r="Y39" i="60"/>
  <c r="Z39" i="60"/>
  <c r="AA39" i="60"/>
  <c r="AB39" i="60"/>
  <c r="F21" i="60"/>
  <c r="G21" i="60"/>
  <c r="H21" i="60"/>
  <c r="I21" i="60"/>
  <c r="J21" i="60"/>
  <c r="K21" i="60"/>
  <c r="L21" i="60"/>
  <c r="M21" i="60"/>
  <c r="N21" i="60"/>
  <c r="O21" i="60"/>
  <c r="P21" i="60"/>
  <c r="Q21" i="60"/>
  <c r="R21" i="60"/>
  <c r="S21" i="60"/>
  <c r="T21" i="60"/>
  <c r="U21" i="60"/>
  <c r="F20" i="60"/>
  <c r="G20" i="60"/>
  <c r="H20" i="60"/>
  <c r="I20" i="60"/>
  <c r="J20" i="60"/>
  <c r="K20" i="60"/>
  <c r="L20" i="60"/>
  <c r="M20" i="60"/>
  <c r="N20" i="60"/>
  <c r="O20" i="60"/>
  <c r="P20" i="60"/>
  <c r="Q20" i="60"/>
  <c r="R20" i="60"/>
  <c r="S20" i="60"/>
  <c r="T20" i="60"/>
  <c r="U20" i="60"/>
  <c r="F9" i="60"/>
  <c r="G9" i="60"/>
  <c r="H9" i="60"/>
  <c r="I9" i="60"/>
  <c r="J9" i="60"/>
  <c r="K9" i="60"/>
  <c r="L9" i="60"/>
  <c r="M9" i="60"/>
  <c r="N9" i="60"/>
  <c r="O9" i="60"/>
  <c r="P9" i="60"/>
  <c r="Q9" i="60"/>
  <c r="R9" i="60"/>
  <c r="S9" i="60"/>
  <c r="T9" i="60"/>
  <c r="U9" i="60"/>
  <c r="X9" i="60"/>
  <c r="Y9" i="60"/>
  <c r="Z9" i="60"/>
  <c r="AA9" i="60"/>
  <c r="AB9" i="60"/>
  <c r="F7" i="60"/>
  <c r="G7" i="60"/>
  <c r="H7" i="60"/>
  <c r="I7" i="60"/>
  <c r="J7" i="60"/>
  <c r="K7" i="60"/>
  <c r="L7" i="60"/>
  <c r="M7" i="60"/>
  <c r="N7" i="60"/>
  <c r="O7" i="60"/>
  <c r="P7" i="60"/>
  <c r="Q7" i="60"/>
  <c r="R7" i="60"/>
  <c r="S7" i="60"/>
  <c r="T7" i="60"/>
  <c r="U7" i="60"/>
  <c r="X7" i="60"/>
  <c r="Y7" i="60"/>
  <c r="Z7" i="60"/>
  <c r="AA7" i="60"/>
  <c r="AB7" i="60"/>
  <c r="AC7" i="60"/>
  <c r="F84" i="55"/>
  <c r="G84" i="55"/>
  <c r="H84" i="55"/>
  <c r="I84" i="55"/>
  <c r="J84" i="55"/>
  <c r="K84" i="55"/>
  <c r="L84" i="55"/>
  <c r="M84" i="55"/>
  <c r="N84" i="55"/>
  <c r="O84" i="55"/>
  <c r="P84" i="55"/>
  <c r="Q84" i="55"/>
  <c r="R84" i="55"/>
  <c r="S84" i="55"/>
  <c r="T84" i="55"/>
  <c r="U84" i="55"/>
  <c r="X84" i="55"/>
  <c r="Y84" i="55"/>
  <c r="Z84" i="55"/>
  <c r="AA84" i="55"/>
  <c r="AB84" i="55"/>
  <c r="AC84" i="55"/>
  <c r="AD84" i="55"/>
  <c r="AE84" i="55"/>
  <c r="AM84" i="55"/>
  <c r="AM69" i="55" s="1"/>
  <c r="E84" i="55"/>
  <c r="F83" i="55"/>
  <c r="G83" i="55"/>
  <c r="H83" i="55"/>
  <c r="I83" i="55"/>
  <c r="J83" i="55"/>
  <c r="K83" i="55"/>
  <c r="L83" i="55"/>
  <c r="M83" i="55"/>
  <c r="N83" i="55"/>
  <c r="O83" i="55"/>
  <c r="P83" i="55"/>
  <c r="Q83" i="55"/>
  <c r="R83" i="55"/>
  <c r="S83" i="55"/>
  <c r="T83" i="55"/>
  <c r="U83" i="55"/>
  <c r="X83" i="55"/>
  <c r="Y83" i="55"/>
  <c r="Z83" i="55"/>
  <c r="AA83" i="55"/>
  <c r="AB83" i="55"/>
  <c r="AC83" i="55"/>
  <c r="AD83" i="55"/>
  <c r="AE83" i="55"/>
  <c r="AM83" i="55"/>
  <c r="E83" i="55"/>
  <c r="F78" i="55"/>
  <c r="F69" i="55" s="1"/>
  <c r="G78" i="55"/>
  <c r="G69" i="55" s="1"/>
  <c r="H78" i="55"/>
  <c r="I78" i="55"/>
  <c r="J78" i="55"/>
  <c r="J69" i="55" s="1"/>
  <c r="K78" i="55"/>
  <c r="K69" i="55" s="1"/>
  <c r="L78" i="55"/>
  <c r="L69" i="55" s="1"/>
  <c r="M78" i="55"/>
  <c r="N78" i="55"/>
  <c r="N69" i="55" s="1"/>
  <c r="O78" i="55"/>
  <c r="O69" i="55" s="1"/>
  <c r="P78" i="55"/>
  <c r="P69" i="55" s="1"/>
  <c r="Q78" i="55"/>
  <c r="R78" i="55"/>
  <c r="R69" i="55" s="1"/>
  <c r="S78" i="55"/>
  <c r="S69" i="55" s="1"/>
  <c r="T78" i="55"/>
  <c r="T69" i="55" s="1"/>
  <c r="U78" i="55"/>
  <c r="X78" i="55"/>
  <c r="Y78" i="55"/>
  <c r="Y69" i="55" s="1"/>
  <c r="Z78" i="55"/>
  <c r="AA78" i="55"/>
  <c r="AB78" i="55"/>
  <c r="AC78" i="55"/>
  <c r="AC69" i="55" s="1"/>
  <c r="AD78" i="55"/>
  <c r="AD69" i="55" s="1"/>
  <c r="AE78" i="55"/>
  <c r="E78" i="55"/>
  <c r="E69" i="55" s="1"/>
  <c r="F77" i="55"/>
  <c r="F68" i="55" s="1"/>
  <c r="G77" i="55"/>
  <c r="H77" i="55"/>
  <c r="I77" i="55"/>
  <c r="I68" i="55" s="1"/>
  <c r="J77" i="55"/>
  <c r="J68" i="55" s="1"/>
  <c r="K77" i="55"/>
  <c r="L77" i="55"/>
  <c r="M77" i="55"/>
  <c r="M68" i="55" s="1"/>
  <c r="N77" i="55"/>
  <c r="N68" i="55" s="1"/>
  <c r="O77" i="55"/>
  <c r="P77" i="55"/>
  <c r="Q77" i="55"/>
  <c r="Q68" i="55" s="1"/>
  <c r="R77" i="55"/>
  <c r="R68" i="55" s="1"/>
  <c r="S77" i="55"/>
  <c r="T77" i="55"/>
  <c r="U77" i="55"/>
  <c r="U68" i="55" s="1"/>
  <c r="X77" i="55"/>
  <c r="Y77" i="55"/>
  <c r="Z77" i="55"/>
  <c r="AA77" i="55"/>
  <c r="AB77" i="55"/>
  <c r="AC77" i="55"/>
  <c r="AD77" i="55"/>
  <c r="AE77" i="55"/>
  <c r="AU77" i="55"/>
  <c r="E77" i="55"/>
  <c r="F76" i="55"/>
  <c r="G76" i="55"/>
  <c r="G67" i="55" s="1"/>
  <c r="H76" i="55"/>
  <c r="I76" i="55"/>
  <c r="I67" i="55" s="1"/>
  <c r="J76" i="55"/>
  <c r="K76" i="55"/>
  <c r="K67" i="55" s="1"/>
  <c r="L76" i="55"/>
  <c r="M76" i="55"/>
  <c r="N76" i="55"/>
  <c r="O76" i="55"/>
  <c r="O67" i="55" s="1"/>
  <c r="P76" i="55"/>
  <c r="Q76" i="55"/>
  <c r="Q67" i="55" s="1"/>
  <c r="R76" i="55"/>
  <c r="S76" i="55"/>
  <c r="S67" i="55" s="1"/>
  <c r="T76" i="55"/>
  <c r="U76" i="55"/>
  <c r="X76" i="55"/>
  <c r="Y76" i="55"/>
  <c r="Z76" i="55"/>
  <c r="AA76" i="55"/>
  <c r="AB76" i="55"/>
  <c r="AC76" i="55"/>
  <c r="AD76" i="55"/>
  <c r="AE76" i="55"/>
  <c r="AU76" i="55"/>
  <c r="F24" i="55"/>
  <c r="G24" i="55"/>
  <c r="H24" i="55"/>
  <c r="I24" i="55"/>
  <c r="J24" i="55"/>
  <c r="K24" i="55"/>
  <c r="L24" i="55"/>
  <c r="M24" i="55"/>
  <c r="N24" i="55"/>
  <c r="O24" i="55"/>
  <c r="P24" i="55"/>
  <c r="Q24" i="55"/>
  <c r="R24" i="55"/>
  <c r="S24" i="55"/>
  <c r="T24" i="55"/>
  <c r="U24" i="55"/>
  <c r="X24" i="55"/>
  <c r="Y24" i="55"/>
  <c r="Z24" i="55"/>
  <c r="AA24" i="55"/>
  <c r="AB24" i="55"/>
  <c r="AC24" i="55"/>
  <c r="AD24" i="55"/>
  <c r="AE24" i="55"/>
  <c r="AM24" i="55"/>
  <c r="F23" i="55"/>
  <c r="G23" i="55"/>
  <c r="H23" i="55"/>
  <c r="I23" i="55"/>
  <c r="J23" i="55"/>
  <c r="K23" i="55"/>
  <c r="L23" i="55"/>
  <c r="M23" i="55"/>
  <c r="N23" i="55"/>
  <c r="O23" i="55"/>
  <c r="P23" i="55"/>
  <c r="Q23" i="55"/>
  <c r="R23" i="55"/>
  <c r="S23" i="55"/>
  <c r="T23" i="55"/>
  <c r="U23" i="55"/>
  <c r="X23" i="55"/>
  <c r="Y23" i="55"/>
  <c r="Z23" i="55"/>
  <c r="AA23" i="55"/>
  <c r="AB23" i="55"/>
  <c r="AC23" i="55"/>
  <c r="AD23" i="55"/>
  <c r="AE23" i="55"/>
  <c r="AM23" i="55"/>
  <c r="F22" i="55"/>
  <c r="G22" i="55"/>
  <c r="H22" i="55"/>
  <c r="I22" i="55"/>
  <c r="J22" i="55"/>
  <c r="K22" i="55"/>
  <c r="L22" i="55"/>
  <c r="M22" i="55"/>
  <c r="N22" i="55"/>
  <c r="O22" i="55"/>
  <c r="P22" i="55"/>
  <c r="Q22" i="55"/>
  <c r="R22" i="55"/>
  <c r="S22" i="55"/>
  <c r="T22" i="55"/>
  <c r="U22" i="55"/>
  <c r="X22" i="55"/>
  <c r="Y22" i="55"/>
  <c r="Z22" i="55"/>
  <c r="AA22" i="55"/>
  <c r="AB22" i="55"/>
  <c r="AC22" i="55"/>
  <c r="AD22" i="55"/>
  <c r="AE22" i="55"/>
  <c r="AM22" i="55"/>
  <c r="BE27" i="60"/>
  <c r="AT68" i="55" l="1"/>
  <c r="AQ69" i="55"/>
  <c r="H69" i="55"/>
  <c r="K59" i="60"/>
  <c r="O59" i="60"/>
  <c r="AB59" i="60"/>
  <c r="BE49" i="60"/>
  <c r="AU59" i="60"/>
  <c r="AQ59" i="60"/>
  <c r="AM59" i="60"/>
  <c r="AI59" i="60"/>
  <c r="AE59" i="60"/>
  <c r="AA59" i="60"/>
  <c r="X59" i="60"/>
  <c r="AS59" i="60"/>
  <c r="AO59" i="60"/>
  <c r="AK59" i="60"/>
  <c r="AG59" i="60"/>
  <c r="AC59" i="60"/>
  <c r="BE30" i="60"/>
  <c r="AT59" i="60"/>
  <c r="AP59" i="60"/>
  <c r="AL59" i="60"/>
  <c r="AH59" i="60"/>
  <c r="AD59" i="60"/>
  <c r="S59" i="60"/>
  <c r="G59" i="60"/>
  <c r="U59" i="60"/>
  <c r="M59" i="60"/>
  <c r="BE19" i="60"/>
  <c r="T59" i="60"/>
  <c r="P59" i="60"/>
  <c r="L59" i="60"/>
  <c r="H59" i="60"/>
  <c r="AH69" i="55"/>
  <c r="AU68" i="55"/>
  <c r="U67" i="55"/>
  <c r="M67" i="55"/>
  <c r="M34" i="55" s="1"/>
  <c r="Z69" i="55"/>
  <c r="Z36" i="55" s="1"/>
  <c r="T68" i="55"/>
  <c r="T35" i="55" s="1"/>
  <c r="P68" i="55"/>
  <c r="L68" i="55"/>
  <c r="L35" i="55" s="1"/>
  <c r="H68" i="55"/>
  <c r="AE69" i="55"/>
  <c r="AE36" i="55" s="1"/>
  <c r="U69" i="55"/>
  <c r="Q69" i="55"/>
  <c r="Q36" i="55" s="1"/>
  <c r="M69" i="55"/>
  <c r="M36" i="55" s="1"/>
  <c r="I69" i="55"/>
  <c r="I36" i="55" s="1"/>
  <c r="E68" i="55"/>
  <c r="AC68" i="55"/>
  <c r="AC35" i="55" s="1"/>
  <c r="S68" i="55"/>
  <c r="S35" i="55" s="1"/>
  <c r="O68" i="55"/>
  <c r="O35" i="55" s="1"/>
  <c r="K68" i="55"/>
  <c r="G68" i="55"/>
  <c r="G35" i="55" s="1"/>
  <c r="AS68" i="55"/>
  <c r="AS35" i="55" s="1"/>
  <c r="AP69" i="55"/>
  <c r="AT69" i="55"/>
  <c r="AN69" i="55"/>
  <c r="AN36" i="55" s="1"/>
  <c r="AR69" i="55"/>
  <c r="AI69" i="55"/>
  <c r="AN68" i="55"/>
  <c r="AR68" i="55"/>
  <c r="AR35" i="55" s="1"/>
  <c r="E67" i="55"/>
  <c r="BE92" i="55"/>
  <c r="AE68" i="55"/>
  <c r="AE35" i="55" s="1"/>
  <c r="AA69" i="55"/>
  <c r="AU67" i="55"/>
  <c r="AU34" i="55" s="1"/>
  <c r="AA68" i="55"/>
  <c r="AB69" i="55"/>
  <c r="T67" i="55"/>
  <c r="T34" i="55" s="1"/>
  <c r="L67" i="55"/>
  <c r="L34" i="55" s="1"/>
  <c r="X69" i="55"/>
  <c r="P67" i="55"/>
  <c r="H67" i="55"/>
  <c r="H34" i="55" s="1"/>
  <c r="AO69" i="55"/>
  <c r="AO36" i="55" s="1"/>
  <c r="AS69" i="55"/>
  <c r="AF69" i="55"/>
  <c r="AJ69" i="55"/>
  <c r="R67" i="55"/>
  <c r="R34" i="55" s="1"/>
  <c r="N67" i="55"/>
  <c r="J67" i="55"/>
  <c r="F67" i="55"/>
  <c r="F34" i="55" s="1"/>
  <c r="BE90" i="55"/>
  <c r="AO67" i="55"/>
  <c r="AM67" i="55"/>
  <c r="AQ67" i="55"/>
  <c r="AQ34" i="55" s="1"/>
  <c r="AJ67" i="55"/>
  <c r="AF67" i="55"/>
  <c r="AH67" i="55"/>
  <c r="AS67" i="55"/>
  <c r="AS34" i="55" s="1"/>
  <c r="AT67" i="55"/>
  <c r="AT34" i="55" s="1"/>
  <c r="AK68" i="55"/>
  <c r="AG68" i="55"/>
  <c r="Y68" i="55"/>
  <c r="Y35" i="55" s="1"/>
  <c r="AP68" i="55"/>
  <c r="AP35" i="55" s="1"/>
  <c r="AI68" i="55"/>
  <c r="AB67" i="55"/>
  <c r="AB34" i="55" s="1"/>
  <c r="X67" i="55"/>
  <c r="X34" i="55" s="1"/>
  <c r="AA67" i="55"/>
  <c r="AA34" i="55" s="1"/>
  <c r="AE67" i="55"/>
  <c r="AE34" i="55" s="1"/>
  <c r="AI67" i="55"/>
  <c r="AF68" i="55"/>
  <c r="AJ68" i="55"/>
  <c r="AO34" i="55"/>
  <c r="AD67" i="55"/>
  <c r="AD34" i="55" s="1"/>
  <c r="Z67" i="55"/>
  <c r="Z34" i="55" s="1"/>
  <c r="Y67" i="55"/>
  <c r="Y34" i="55" s="1"/>
  <c r="AC67" i="55"/>
  <c r="AC34" i="55" s="1"/>
  <c r="AG67" i="55"/>
  <c r="AK67" i="55"/>
  <c r="AH68" i="55"/>
  <c r="AQ68" i="55"/>
  <c r="AQ35" i="55" s="1"/>
  <c r="AR67" i="55"/>
  <c r="AR34" i="55" s="1"/>
  <c r="AN67" i="55"/>
  <c r="AN34" i="55" s="1"/>
  <c r="AD68" i="55"/>
  <c r="AD35" i="55" s="1"/>
  <c r="Z68" i="55"/>
  <c r="Z35" i="55" s="1"/>
  <c r="AO68" i="55"/>
  <c r="AO35" i="55" s="1"/>
  <c r="AM68" i="55"/>
  <c r="AP67" i="55"/>
  <c r="AP34" i="55" s="1"/>
  <c r="AB68" i="55"/>
  <c r="X68" i="55"/>
  <c r="X35" i="55" s="1"/>
  <c r="BE12" i="51"/>
  <c r="BE42" i="51"/>
  <c r="AQ71" i="51"/>
  <c r="AJ7" i="51"/>
  <c r="AR7" i="51"/>
  <c r="AN7" i="51"/>
  <c r="AF7" i="51"/>
  <c r="AB7" i="51"/>
  <c r="X7" i="51"/>
  <c r="AE71" i="51"/>
  <c r="AD8" i="51"/>
  <c r="AD71" i="51"/>
  <c r="X71" i="51"/>
  <c r="AS71" i="51"/>
  <c r="Z71" i="51"/>
  <c r="AR71" i="51"/>
  <c r="AN71" i="51"/>
  <c r="AJ71" i="51"/>
  <c r="AO71" i="51"/>
  <c r="AK71" i="51"/>
  <c r="AC71" i="51"/>
  <c r="Y71" i="51"/>
  <c r="AF71" i="51"/>
  <c r="P71" i="51"/>
  <c r="H71" i="51"/>
  <c r="R71" i="51"/>
  <c r="F71" i="51"/>
  <c r="U71" i="51"/>
  <c r="Q71" i="51"/>
  <c r="M71" i="51"/>
  <c r="I71" i="51"/>
  <c r="T71" i="51"/>
  <c r="L71" i="51"/>
  <c r="S71" i="51"/>
  <c r="O71" i="51"/>
  <c r="N71" i="51"/>
  <c r="K71" i="51"/>
  <c r="G71" i="51"/>
  <c r="J71" i="51"/>
  <c r="F59" i="60"/>
  <c r="N59" i="60"/>
  <c r="R59" i="60"/>
  <c r="Q59" i="60"/>
  <c r="Z59" i="60"/>
  <c r="Y59" i="60"/>
  <c r="I59" i="60"/>
  <c r="J59" i="60"/>
  <c r="BE47" i="60"/>
  <c r="BE48" i="60"/>
  <c r="AB16" i="60"/>
  <c r="T18" i="60"/>
  <c r="P18" i="60"/>
  <c r="H18" i="60"/>
  <c r="R17" i="60"/>
  <c r="N17" i="60"/>
  <c r="S18" i="60"/>
  <c r="O18" i="60"/>
  <c r="K18" i="60"/>
  <c r="G18" i="60"/>
  <c r="AB18" i="60"/>
  <c r="X18" i="60"/>
  <c r="O16" i="60"/>
  <c r="K16" i="60"/>
  <c r="G16" i="60"/>
  <c r="L17" i="60"/>
  <c r="H17" i="60"/>
  <c r="AA18" i="60"/>
  <c r="X16" i="60"/>
  <c r="L18" i="60"/>
  <c r="I17" i="60"/>
  <c r="S16" i="60"/>
  <c r="Z17" i="60"/>
  <c r="BE7" i="52"/>
  <c r="BE9" i="52"/>
  <c r="BE8" i="52"/>
  <c r="BE7" i="55"/>
  <c r="E34" i="55"/>
  <c r="BE83" i="55"/>
  <c r="BE84" i="55"/>
  <c r="AR36" i="55"/>
  <c r="BE82" i="55"/>
  <c r="BE76" i="55"/>
  <c r="BE71" i="55"/>
  <c r="BE72" i="55"/>
  <c r="BE70" i="55"/>
  <c r="BE78" i="55"/>
  <c r="U35" i="55"/>
  <c r="Q35" i="55"/>
  <c r="M35" i="55"/>
  <c r="I35" i="55"/>
  <c r="J35" i="55"/>
  <c r="AP36" i="55"/>
  <c r="P34" i="55"/>
  <c r="AU35" i="55"/>
  <c r="AU92" i="55" s="1"/>
  <c r="R35" i="55"/>
  <c r="J34" i="55"/>
  <c r="U36" i="55"/>
  <c r="BE77" i="55"/>
  <c r="N35" i="55"/>
  <c r="F35" i="55"/>
  <c r="AN35" i="55"/>
  <c r="BE38" i="55"/>
  <c r="BE39" i="55"/>
  <c r="BE37" i="55"/>
  <c r="BE22" i="55"/>
  <c r="BE23" i="55"/>
  <c r="BE24" i="55"/>
  <c r="AT35" i="55"/>
  <c r="AT36" i="55"/>
  <c r="AS36" i="55"/>
  <c r="AG71" i="51"/>
  <c r="AP71" i="51"/>
  <c r="AL71" i="51"/>
  <c r="AH71" i="51"/>
  <c r="AM71" i="51"/>
  <c r="AB71" i="51"/>
  <c r="BE70" i="51"/>
  <c r="Y9" i="51"/>
  <c r="AC9" i="51"/>
  <c r="AG9" i="51"/>
  <c r="AK9" i="51"/>
  <c r="AO9" i="51"/>
  <c r="AS9" i="51"/>
  <c r="AU9" i="51"/>
  <c r="Z9" i="51"/>
  <c r="AD9" i="51"/>
  <c r="AH9" i="51"/>
  <c r="AL9" i="51"/>
  <c r="AP9" i="51"/>
  <c r="K9" i="51"/>
  <c r="O9" i="51"/>
  <c r="S9" i="51"/>
  <c r="AU7" i="51"/>
  <c r="AP8" i="51"/>
  <c r="L7" i="51"/>
  <c r="G8" i="51"/>
  <c r="AA7" i="51"/>
  <c r="T7" i="51"/>
  <c r="H7" i="51"/>
  <c r="AL8" i="51"/>
  <c r="Z8" i="51"/>
  <c r="S8" i="51"/>
  <c r="O8" i="51"/>
  <c r="K8" i="51"/>
  <c r="AH8" i="51"/>
  <c r="AQ7" i="51"/>
  <c r="AM7" i="51"/>
  <c r="AI7" i="51"/>
  <c r="AE7" i="51"/>
  <c r="P7" i="51"/>
  <c r="J9" i="51"/>
  <c r="R9" i="51"/>
  <c r="F9" i="51"/>
  <c r="N9" i="51"/>
  <c r="G7" i="51"/>
  <c r="K7" i="51"/>
  <c r="O7" i="51"/>
  <c r="S7" i="51"/>
  <c r="F8" i="51"/>
  <c r="J8" i="51"/>
  <c r="N8" i="51"/>
  <c r="R8" i="51"/>
  <c r="E9" i="51"/>
  <c r="I9" i="51"/>
  <c r="M9" i="51"/>
  <c r="Q9" i="51"/>
  <c r="U9" i="51"/>
  <c r="AA9" i="51"/>
  <c r="AE9" i="51"/>
  <c r="AI9" i="51"/>
  <c r="AM9" i="51"/>
  <c r="AQ9" i="51"/>
  <c r="H8" i="51"/>
  <c r="L8" i="51"/>
  <c r="AA8" i="51"/>
  <c r="AE8" i="51"/>
  <c r="AI8" i="51"/>
  <c r="AM8" i="51"/>
  <c r="AQ8" i="51"/>
  <c r="AK8" i="51"/>
  <c r="AO8" i="51"/>
  <c r="AS8" i="51"/>
  <c r="AC8" i="51"/>
  <c r="Y8" i="51"/>
  <c r="AJ8" i="51"/>
  <c r="AN8" i="51"/>
  <c r="AF8" i="51"/>
  <c r="X8" i="51"/>
  <c r="AJ9" i="51"/>
  <c r="AN9" i="51"/>
  <c r="AR9" i="51"/>
  <c r="AB8" i="51"/>
  <c r="AG8" i="51"/>
  <c r="AR8" i="51"/>
  <c r="X9" i="51"/>
  <c r="AB9" i="51"/>
  <c r="AF9" i="51"/>
  <c r="AT9" i="51"/>
  <c r="BE41" i="51"/>
  <c r="AQ36" i="55"/>
  <c r="G9" i="51"/>
  <c r="L9" i="51"/>
  <c r="P9" i="51"/>
  <c r="T9" i="51"/>
  <c r="T8" i="51"/>
  <c r="AO7" i="51"/>
  <c r="AL7" i="51"/>
  <c r="AH7" i="51"/>
  <c r="AS7" i="51"/>
  <c r="AP7" i="51"/>
  <c r="AK7" i="51"/>
  <c r="AG7" i="51"/>
  <c r="AD7" i="51"/>
  <c r="AC7" i="51"/>
  <c r="Z7" i="51"/>
  <c r="Y7" i="51"/>
  <c r="P8" i="51"/>
  <c r="H9" i="51"/>
  <c r="J7" i="51"/>
  <c r="N7" i="51"/>
  <c r="R7" i="51"/>
  <c r="I7" i="51"/>
  <c r="M7" i="51"/>
  <c r="Q7" i="51"/>
  <c r="U7" i="51"/>
  <c r="I8" i="51"/>
  <c r="M8" i="51"/>
  <c r="Q8" i="51"/>
  <c r="U8" i="51"/>
  <c r="BE11" i="51"/>
  <c r="F7" i="51"/>
  <c r="BE10" i="51"/>
  <c r="E8" i="51"/>
  <c r="E7" i="51"/>
  <c r="U34" i="55"/>
  <c r="Q34" i="55"/>
  <c r="I34" i="55"/>
  <c r="E35" i="55"/>
  <c r="AB36" i="55"/>
  <c r="X36" i="55"/>
  <c r="O36" i="55"/>
  <c r="N34" i="55"/>
  <c r="E36" i="55"/>
  <c r="T36" i="55"/>
  <c r="P36" i="55"/>
  <c r="L36" i="55"/>
  <c r="H36" i="55"/>
  <c r="S34" i="55"/>
  <c r="O34" i="55"/>
  <c r="K34" i="55"/>
  <c r="G34" i="55"/>
  <c r="AK94" i="55"/>
  <c r="AC36" i="55"/>
  <c r="Y36" i="55"/>
  <c r="AA35" i="55"/>
  <c r="K35" i="55"/>
  <c r="AD36" i="55"/>
  <c r="R36" i="55"/>
  <c r="N36" i="55"/>
  <c r="J36" i="55"/>
  <c r="F36" i="55"/>
  <c r="AB35" i="55"/>
  <c r="P35" i="55"/>
  <c r="H35" i="55"/>
  <c r="AU36" i="55"/>
  <c r="AA36" i="55"/>
  <c r="S36" i="55"/>
  <c r="K36" i="55"/>
  <c r="G36" i="55"/>
  <c r="AA16" i="60"/>
  <c r="J17" i="60"/>
  <c r="F17" i="60"/>
  <c r="Y18" i="60"/>
  <c r="U18" i="60"/>
  <c r="Q18" i="60"/>
  <c r="M18" i="60"/>
  <c r="I18" i="60"/>
  <c r="T16" i="60"/>
  <c r="P16" i="60"/>
  <c r="L16" i="60"/>
  <c r="H16" i="60"/>
  <c r="AA17" i="60"/>
  <c r="S17" i="60"/>
  <c r="O17" i="60"/>
  <c r="Y16" i="60"/>
  <c r="U16" i="60"/>
  <c r="K17" i="60"/>
  <c r="G17" i="60"/>
  <c r="Z18" i="60"/>
  <c r="R18" i="60"/>
  <c r="N18" i="60"/>
  <c r="J18" i="60"/>
  <c r="F18" i="60"/>
  <c r="Q16" i="60"/>
  <c r="M16" i="60"/>
  <c r="I16" i="60"/>
  <c r="AB17" i="60"/>
  <c r="X17" i="60"/>
  <c r="T17" i="60"/>
  <c r="P17" i="60"/>
  <c r="Z16" i="60"/>
  <c r="R16" i="60"/>
  <c r="N16" i="60"/>
  <c r="J16" i="60"/>
  <c r="F16" i="60"/>
  <c r="Y17" i="60"/>
  <c r="U17" i="60"/>
  <c r="Q17" i="60"/>
  <c r="M17" i="60"/>
  <c r="BE69" i="51"/>
  <c r="BE40" i="51"/>
  <c r="BE8" i="55"/>
  <c r="BE9" i="55"/>
  <c r="E41" i="60"/>
  <c r="E40" i="60"/>
  <c r="E39" i="60"/>
  <c r="E16" i="60" s="1"/>
  <c r="BE28" i="60"/>
  <c r="E21" i="60"/>
  <c r="E20" i="60"/>
  <c r="BE20" i="60" s="1"/>
  <c r="BE8" i="60"/>
  <c r="BE7" i="60"/>
  <c r="BE44" i="60"/>
  <c r="BE36" i="60"/>
  <c r="BE35" i="60"/>
  <c r="BE34" i="60"/>
  <c r="BE24" i="60"/>
  <c r="BE15" i="60"/>
  <c r="BE12" i="60"/>
  <c r="E42" i="52"/>
  <c r="Z44" i="52"/>
  <c r="AA44" i="52"/>
  <c r="AB44" i="52"/>
  <c r="AC44" i="52"/>
  <c r="AD44" i="52"/>
  <c r="AE44" i="52"/>
  <c r="AF44" i="52"/>
  <c r="AG44" i="52"/>
  <c r="AH44" i="52"/>
  <c r="AI44" i="52"/>
  <c r="AJ44" i="52"/>
  <c r="AK44" i="52"/>
  <c r="AL44" i="52"/>
  <c r="AM44" i="52"/>
  <c r="AN44" i="52"/>
  <c r="AO44" i="52"/>
  <c r="AP44" i="52"/>
  <c r="AQ44" i="52"/>
  <c r="AR44" i="52"/>
  <c r="AS44" i="52"/>
  <c r="AT44" i="52"/>
  <c r="AU44" i="52"/>
  <c r="F44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S44" i="52"/>
  <c r="T44" i="52"/>
  <c r="U44" i="52"/>
  <c r="X44" i="52"/>
  <c r="Y44" i="52"/>
  <c r="F43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S43" i="52"/>
  <c r="T43" i="52"/>
  <c r="U43" i="52"/>
  <c r="X43" i="52"/>
  <c r="Y43" i="52"/>
  <c r="Z43" i="52"/>
  <c r="AA43" i="52"/>
  <c r="AB43" i="52"/>
  <c r="AC43" i="52"/>
  <c r="AD43" i="52"/>
  <c r="AE43" i="52"/>
  <c r="AF43" i="52"/>
  <c r="AG43" i="52"/>
  <c r="AH43" i="52"/>
  <c r="AI43" i="52"/>
  <c r="AJ43" i="52"/>
  <c r="AK43" i="52"/>
  <c r="AL43" i="52"/>
  <c r="AM43" i="52"/>
  <c r="AN43" i="52"/>
  <c r="AO43" i="52"/>
  <c r="AP43" i="52"/>
  <c r="AQ43" i="52"/>
  <c r="AR43" i="52"/>
  <c r="AS43" i="52"/>
  <c r="AT43" i="52"/>
  <c r="AU43" i="52"/>
  <c r="AJ42" i="52"/>
  <c r="AK42" i="52"/>
  <c r="AL42" i="52"/>
  <c r="AM42" i="52"/>
  <c r="AN42" i="52"/>
  <c r="AO42" i="52"/>
  <c r="AP42" i="52"/>
  <c r="AQ42" i="52"/>
  <c r="AR42" i="52"/>
  <c r="AS42" i="52"/>
  <c r="AT42" i="52"/>
  <c r="AU42" i="52"/>
  <c r="F42" i="52"/>
  <c r="G42" i="52"/>
  <c r="H42" i="52"/>
  <c r="I42" i="52"/>
  <c r="J42" i="52"/>
  <c r="K42" i="52"/>
  <c r="L42" i="52"/>
  <c r="M42" i="52"/>
  <c r="N42" i="52"/>
  <c r="O42" i="52"/>
  <c r="P42" i="52"/>
  <c r="Q42" i="52"/>
  <c r="R42" i="52"/>
  <c r="S42" i="52"/>
  <c r="T42" i="52"/>
  <c r="U42" i="52"/>
  <c r="E44" i="52"/>
  <c r="E43" i="52"/>
  <c r="AC33" i="52"/>
  <c r="AC30" i="52" s="1"/>
  <c r="AC18" i="52" s="1"/>
  <c r="AD33" i="52"/>
  <c r="AE33" i="52"/>
  <c r="AE30" i="52" s="1"/>
  <c r="AE18" i="52" s="1"/>
  <c r="AF33" i="52"/>
  <c r="AG33" i="52"/>
  <c r="AG30" i="52" s="1"/>
  <c r="AG18" i="52" s="1"/>
  <c r="AH33" i="52"/>
  <c r="AI33" i="52"/>
  <c r="AI30" i="52" s="1"/>
  <c r="AI18" i="52" s="1"/>
  <c r="AJ33" i="52"/>
  <c r="AK33" i="52"/>
  <c r="AK30" i="52" s="1"/>
  <c r="AK18" i="52" s="1"/>
  <c r="AL33" i="52"/>
  <c r="AM33" i="52"/>
  <c r="AM30" i="52" s="1"/>
  <c r="AM18" i="52" s="1"/>
  <c r="AN33" i="52"/>
  <c r="AO33" i="52"/>
  <c r="AO30" i="52" s="1"/>
  <c r="AO18" i="52" s="1"/>
  <c r="AP33" i="52"/>
  <c r="AQ33" i="52"/>
  <c r="AQ30" i="52" s="1"/>
  <c r="AQ18" i="52" s="1"/>
  <c r="AR33" i="52"/>
  <c r="AS33" i="52"/>
  <c r="AS30" i="52" s="1"/>
  <c r="AS18" i="52" s="1"/>
  <c r="AT33" i="52"/>
  <c r="AU33" i="52"/>
  <c r="AU30" i="52" s="1"/>
  <c r="AU18" i="52" s="1"/>
  <c r="F33" i="52"/>
  <c r="G33" i="52"/>
  <c r="G30" i="52" s="1"/>
  <c r="G18" i="52" s="1"/>
  <c r="H33" i="52"/>
  <c r="I33" i="52"/>
  <c r="I30" i="52" s="1"/>
  <c r="I18" i="52" s="1"/>
  <c r="J33" i="52"/>
  <c r="K33" i="52"/>
  <c r="K30" i="52" s="1"/>
  <c r="K18" i="52" s="1"/>
  <c r="L33" i="52"/>
  <c r="M33" i="52"/>
  <c r="M30" i="52" s="1"/>
  <c r="M18" i="52" s="1"/>
  <c r="N33" i="52"/>
  <c r="O33" i="52"/>
  <c r="O30" i="52" s="1"/>
  <c r="O18" i="52" s="1"/>
  <c r="P33" i="52"/>
  <c r="Q33" i="52"/>
  <c r="Q30" i="52" s="1"/>
  <c r="Q18" i="52" s="1"/>
  <c r="R33" i="52"/>
  <c r="S33" i="52"/>
  <c r="S30" i="52" s="1"/>
  <c r="S18" i="52" s="1"/>
  <c r="T33" i="52"/>
  <c r="U33" i="52"/>
  <c r="U30" i="52" s="1"/>
  <c r="U18" i="52" s="1"/>
  <c r="X33" i="52"/>
  <c r="Y33" i="52"/>
  <c r="Y30" i="52" s="1"/>
  <c r="Y18" i="52" s="1"/>
  <c r="Z33" i="52"/>
  <c r="AA33" i="52"/>
  <c r="AA30" i="52" s="1"/>
  <c r="AA18" i="52" s="1"/>
  <c r="AB33" i="52"/>
  <c r="AE32" i="52"/>
  <c r="AE29" i="52" s="1"/>
  <c r="AE17" i="52" s="1"/>
  <c r="AF32" i="52"/>
  <c r="AG32" i="52"/>
  <c r="AH32" i="52"/>
  <c r="AI32" i="52"/>
  <c r="AJ32" i="52"/>
  <c r="AK32" i="52"/>
  <c r="AK29" i="52" s="1"/>
  <c r="AK17" i="52" s="1"/>
  <c r="AL32" i="52"/>
  <c r="AM32" i="52"/>
  <c r="AM29" i="52" s="1"/>
  <c r="AM17" i="52" s="1"/>
  <c r="AN32" i="52"/>
  <c r="AO32" i="52"/>
  <c r="AO29" i="52" s="1"/>
  <c r="AO17" i="52" s="1"/>
  <c r="AP32" i="52"/>
  <c r="AQ32" i="52"/>
  <c r="AQ29" i="52" s="1"/>
  <c r="AQ17" i="52" s="1"/>
  <c r="AR32" i="52"/>
  <c r="AS32" i="52"/>
  <c r="AS29" i="52" s="1"/>
  <c r="AS17" i="52" s="1"/>
  <c r="AT32" i="52"/>
  <c r="AU32" i="52"/>
  <c r="AU29" i="52" s="1"/>
  <c r="AU17" i="52" s="1"/>
  <c r="AD32" i="52"/>
  <c r="F32" i="52"/>
  <c r="F29" i="52" s="1"/>
  <c r="F17" i="52" s="1"/>
  <c r="G32" i="52"/>
  <c r="G29" i="52" s="1"/>
  <c r="G17" i="52" s="1"/>
  <c r="H32" i="52"/>
  <c r="H29" i="52" s="1"/>
  <c r="H17" i="52" s="1"/>
  <c r="I32" i="52"/>
  <c r="I29" i="52" s="1"/>
  <c r="I17" i="52" s="1"/>
  <c r="J32" i="52"/>
  <c r="J29" i="52" s="1"/>
  <c r="J17" i="52" s="1"/>
  <c r="K32" i="52"/>
  <c r="K29" i="52" s="1"/>
  <c r="K17" i="52" s="1"/>
  <c r="L32" i="52"/>
  <c r="L29" i="52" s="1"/>
  <c r="L17" i="52" s="1"/>
  <c r="M32" i="52"/>
  <c r="M29" i="52" s="1"/>
  <c r="M17" i="52" s="1"/>
  <c r="N32" i="52"/>
  <c r="N29" i="52" s="1"/>
  <c r="N17" i="52" s="1"/>
  <c r="O32" i="52"/>
  <c r="O29" i="52" s="1"/>
  <c r="O17" i="52" s="1"/>
  <c r="P32" i="52"/>
  <c r="P29" i="52" s="1"/>
  <c r="P17" i="52" s="1"/>
  <c r="Q32" i="52"/>
  <c r="Q29" i="52" s="1"/>
  <c r="Q17" i="52" s="1"/>
  <c r="R32" i="52"/>
  <c r="R29" i="52" s="1"/>
  <c r="R17" i="52" s="1"/>
  <c r="S32" i="52"/>
  <c r="S29" i="52" s="1"/>
  <c r="S17" i="52" s="1"/>
  <c r="T32" i="52"/>
  <c r="T29" i="52" s="1"/>
  <c r="T17" i="52" s="1"/>
  <c r="U32" i="52"/>
  <c r="U29" i="52" s="1"/>
  <c r="U17" i="52" s="1"/>
  <c r="X32" i="52"/>
  <c r="X29" i="52" s="1"/>
  <c r="X17" i="52" s="1"/>
  <c r="Y32" i="52"/>
  <c r="Y29" i="52" s="1"/>
  <c r="Y17" i="52" s="1"/>
  <c r="Z32" i="52"/>
  <c r="Z29" i="52" s="1"/>
  <c r="Z17" i="52" s="1"/>
  <c r="AA32" i="52"/>
  <c r="AA29" i="52" s="1"/>
  <c r="AA17" i="52" s="1"/>
  <c r="AB32" i="52"/>
  <c r="AB29" i="52" s="1"/>
  <c r="AB17" i="52" s="1"/>
  <c r="AC32" i="52"/>
  <c r="AC29" i="52" s="1"/>
  <c r="AC17" i="52" s="1"/>
  <c r="Z31" i="52"/>
  <c r="AA31" i="52"/>
  <c r="AB31" i="52"/>
  <c r="AC31" i="52"/>
  <c r="AD31" i="52"/>
  <c r="AE31" i="52"/>
  <c r="AF31" i="52"/>
  <c r="AG31" i="52"/>
  <c r="AG28" i="52" s="1"/>
  <c r="AG16" i="52" s="1"/>
  <c r="AH31" i="52"/>
  <c r="AI31" i="52"/>
  <c r="AI28" i="52" s="1"/>
  <c r="AI16" i="52" s="1"/>
  <c r="AJ31" i="52"/>
  <c r="AJ28" i="52" s="1"/>
  <c r="AJ16" i="52" s="1"/>
  <c r="AK31" i="52"/>
  <c r="AK28" i="52" s="1"/>
  <c r="AK16" i="52" s="1"/>
  <c r="AL31" i="52"/>
  <c r="AM31" i="52"/>
  <c r="AM28" i="52" s="1"/>
  <c r="AM16" i="52" s="1"/>
  <c r="AN31" i="52"/>
  <c r="AN28" i="52" s="1"/>
  <c r="AN16" i="52" s="1"/>
  <c r="AO31" i="52"/>
  <c r="AO28" i="52" s="1"/>
  <c r="AO16" i="52" s="1"/>
  <c r="AP31" i="52"/>
  <c r="AQ31" i="52"/>
  <c r="AQ28" i="52" s="1"/>
  <c r="AQ16" i="52" s="1"/>
  <c r="AR31" i="52"/>
  <c r="AR28" i="52" s="1"/>
  <c r="AR16" i="52" s="1"/>
  <c r="AS31" i="52"/>
  <c r="AS28" i="52" s="1"/>
  <c r="AS16" i="52" s="1"/>
  <c r="AT31" i="52"/>
  <c r="AU31" i="52"/>
  <c r="AU28" i="52" s="1"/>
  <c r="AU16" i="52" s="1"/>
  <c r="F31" i="52"/>
  <c r="G31" i="52"/>
  <c r="H31" i="52"/>
  <c r="I31" i="52"/>
  <c r="J31" i="52"/>
  <c r="K31" i="52"/>
  <c r="K28" i="52" s="1"/>
  <c r="K16" i="52" s="1"/>
  <c r="L31" i="52"/>
  <c r="M31" i="52"/>
  <c r="N31" i="52"/>
  <c r="O31" i="52"/>
  <c r="P31" i="52"/>
  <c r="Q31" i="52"/>
  <c r="R31" i="52"/>
  <c r="S31" i="52"/>
  <c r="T31" i="52"/>
  <c r="U31" i="52"/>
  <c r="U28" i="52" s="1"/>
  <c r="U16" i="52" s="1"/>
  <c r="X31" i="52"/>
  <c r="Y31" i="52"/>
  <c r="Y28" i="52" s="1"/>
  <c r="Y16" i="52" s="1"/>
  <c r="E33" i="52"/>
  <c r="E32" i="52"/>
  <c r="E29" i="52" s="1"/>
  <c r="E17" i="52" s="1"/>
  <c r="E31" i="52"/>
  <c r="BE19" i="52"/>
  <c r="BE54" i="52"/>
  <c r="BE47" i="52"/>
  <c r="BE46" i="52"/>
  <c r="BE45" i="52"/>
  <c r="BE36" i="52"/>
  <c r="BE27" i="52"/>
  <c r="BE26" i="52"/>
  <c r="BE25" i="52"/>
  <c r="BE15" i="52"/>
  <c r="BE14" i="52"/>
  <c r="BE12" i="52"/>
  <c r="BE46" i="60"/>
  <c r="BE38" i="60"/>
  <c r="BE55" i="60" s="1"/>
  <c r="BE42" i="60"/>
  <c r="BE43" i="60"/>
  <c r="BE23" i="60"/>
  <c r="BE25" i="60"/>
  <c r="BE26" i="60"/>
  <c r="BE22" i="60"/>
  <c r="BE41" i="52"/>
  <c r="BE14" i="60"/>
  <c r="BE13" i="60"/>
  <c r="BE11" i="60"/>
  <c r="BE10" i="60"/>
  <c r="BE38" i="52"/>
  <c r="AI29" i="52" l="1"/>
  <c r="AI17" i="52" s="1"/>
  <c r="AG29" i="52"/>
  <c r="AG17" i="52" s="1"/>
  <c r="BE57" i="60"/>
  <c r="AD29" i="52"/>
  <c r="AD17" i="52" s="1"/>
  <c r="AT29" i="52"/>
  <c r="AT17" i="52" s="1"/>
  <c r="AP29" i="52"/>
  <c r="AP17" i="52" s="1"/>
  <c r="AL29" i="52"/>
  <c r="AL17" i="52" s="1"/>
  <c r="AH29" i="52"/>
  <c r="AH17" i="52" s="1"/>
  <c r="AB30" i="52"/>
  <c r="AB18" i="52" s="1"/>
  <c r="X30" i="52"/>
  <c r="X18" i="52" s="1"/>
  <c r="R30" i="52"/>
  <c r="R18" i="52" s="1"/>
  <c r="N30" i="52"/>
  <c r="N18" i="52" s="1"/>
  <c r="J30" i="52"/>
  <c r="J18" i="52" s="1"/>
  <c r="F30" i="52"/>
  <c r="F18" i="52" s="1"/>
  <c r="AR30" i="52"/>
  <c r="AR18" i="52" s="1"/>
  <c r="AN30" i="52"/>
  <c r="AN18" i="52" s="1"/>
  <c r="AJ30" i="52"/>
  <c r="AJ18" i="52" s="1"/>
  <c r="AF30" i="52"/>
  <c r="AF18" i="52" s="1"/>
  <c r="S28" i="52"/>
  <c r="S16" i="52" s="1"/>
  <c r="AC28" i="52"/>
  <c r="AC16" i="52" s="1"/>
  <c r="E30" i="52"/>
  <c r="E18" i="52" s="1"/>
  <c r="T28" i="52"/>
  <c r="T16" i="52" s="1"/>
  <c r="P28" i="52"/>
  <c r="P16" i="52" s="1"/>
  <c r="L28" i="52"/>
  <c r="L16" i="52" s="1"/>
  <c r="H28" i="52"/>
  <c r="H16" i="52" s="1"/>
  <c r="AT28" i="52"/>
  <c r="AT16" i="52" s="1"/>
  <c r="AP28" i="52"/>
  <c r="AP16" i="52" s="1"/>
  <c r="AL28" i="52"/>
  <c r="AL16" i="52" s="1"/>
  <c r="AH28" i="52"/>
  <c r="AH16" i="52" s="1"/>
  <c r="AD28" i="52"/>
  <c r="AD16" i="52" s="1"/>
  <c r="Z28" i="52"/>
  <c r="Z16" i="52" s="1"/>
  <c r="AR29" i="52"/>
  <c r="AR17" i="52" s="1"/>
  <c r="AN29" i="52"/>
  <c r="AN17" i="52" s="1"/>
  <c r="AJ29" i="52"/>
  <c r="AJ17" i="52" s="1"/>
  <c r="AF29" i="52"/>
  <c r="AF17" i="52" s="1"/>
  <c r="Z30" i="52"/>
  <c r="Z18" i="52" s="1"/>
  <c r="T30" i="52"/>
  <c r="T18" i="52" s="1"/>
  <c r="P30" i="52"/>
  <c r="P18" i="52" s="1"/>
  <c r="L30" i="52"/>
  <c r="L18" i="52" s="1"/>
  <c r="H30" i="52"/>
  <c r="H18" i="52" s="1"/>
  <c r="AT30" i="52"/>
  <c r="AT18" i="52" s="1"/>
  <c r="AP30" i="52"/>
  <c r="AP18" i="52" s="1"/>
  <c r="AL30" i="52"/>
  <c r="AL18" i="52" s="1"/>
  <c r="AH30" i="52"/>
  <c r="AH18" i="52" s="1"/>
  <c r="AD30" i="52"/>
  <c r="AD18" i="52" s="1"/>
  <c r="BE16" i="60"/>
  <c r="BE21" i="60"/>
  <c r="E18" i="60"/>
  <c r="BE18" i="60" s="1"/>
  <c r="AE28" i="52"/>
  <c r="AE16" i="52" s="1"/>
  <c r="AA28" i="52"/>
  <c r="AA16" i="52" s="1"/>
  <c r="AF28" i="52"/>
  <c r="AF16" i="52" s="1"/>
  <c r="AB28" i="52"/>
  <c r="AB16" i="52" s="1"/>
  <c r="X28" i="52"/>
  <c r="X16" i="52" s="1"/>
  <c r="O28" i="52"/>
  <c r="O16" i="52" s="1"/>
  <c r="G28" i="52"/>
  <c r="G16" i="52" s="1"/>
  <c r="I28" i="52"/>
  <c r="I16" i="52" s="1"/>
  <c r="Q28" i="52"/>
  <c r="Q16" i="52" s="1"/>
  <c r="M28" i="52"/>
  <c r="M16" i="52" s="1"/>
  <c r="R28" i="52"/>
  <c r="R16" i="52" s="1"/>
  <c r="N28" i="52"/>
  <c r="N16" i="52" s="1"/>
  <c r="J28" i="52"/>
  <c r="J16" i="52" s="1"/>
  <c r="F28" i="52"/>
  <c r="F16" i="52" s="1"/>
  <c r="E28" i="52"/>
  <c r="E16" i="52" s="1"/>
  <c r="AA59" i="52"/>
  <c r="E17" i="60"/>
  <c r="BE17" i="60" s="1"/>
  <c r="S59" i="52"/>
  <c r="O59" i="52"/>
  <c r="K59" i="52"/>
  <c r="G59" i="52"/>
  <c r="BE69" i="55"/>
  <c r="BE34" i="55"/>
  <c r="BE67" i="55"/>
  <c r="BE68" i="55"/>
  <c r="BE35" i="55"/>
  <c r="BE93" i="55"/>
  <c r="BE36" i="55"/>
  <c r="Y94" i="55"/>
  <c r="P94" i="55"/>
  <c r="H94" i="55"/>
  <c r="BE9" i="51"/>
  <c r="BE8" i="51"/>
  <c r="AM94" i="55"/>
  <c r="AG94" i="55"/>
  <c r="AJ94" i="55"/>
  <c r="AT94" i="55"/>
  <c r="BE7" i="51"/>
  <c r="E59" i="52"/>
  <c r="Y59" i="52"/>
  <c r="U59" i="52"/>
  <c r="Q59" i="52"/>
  <c r="M59" i="52"/>
  <c r="I59" i="52"/>
  <c r="AU59" i="52"/>
  <c r="AQ59" i="52"/>
  <c r="AM59" i="52"/>
  <c r="AI59" i="52"/>
  <c r="AE59" i="52"/>
  <c r="BE44" i="52"/>
  <c r="BE52" i="52"/>
  <c r="AS94" i="55"/>
  <c r="AL94" i="55"/>
  <c r="L94" i="55"/>
  <c r="AP94" i="55"/>
  <c r="AR94" i="55"/>
  <c r="AO94" i="55"/>
  <c r="AH94" i="55"/>
  <c r="O94" i="55"/>
  <c r="AQ94" i="55"/>
  <c r="AC94" i="55"/>
  <c r="G94" i="55"/>
  <c r="AI94" i="55"/>
  <c r="S94" i="55"/>
  <c r="AE94" i="55"/>
  <c r="AU94" i="55"/>
  <c r="T94" i="55"/>
  <c r="AF94" i="55"/>
  <c r="K94" i="55"/>
  <c r="J94" i="55"/>
  <c r="AD94" i="55"/>
  <c r="M94" i="55"/>
  <c r="F94" i="55"/>
  <c r="I94" i="55"/>
  <c r="AN94" i="55"/>
  <c r="AB94" i="55"/>
  <c r="R94" i="55"/>
  <c r="U94" i="55"/>
  <c r="Z94" i="55"/>
  <c r="X94" i="55"/>
  <c r="N94" i="55"/>
  <c r="AA94" i="55"/>
  <c r="Q94" i="55"/>
  <c r="X59" i="52"/>
  <c r="T59" i="52"/>
  <c r="P59" i="52"/>
  <c r="L59" i="52"/>
  <c r="H59" i="52"/>
  <c r="BE32" i="52"/>
  <c r="Z59" i="52"/>
  <c r="R59" i="52"/>
  <c r="N59" i="52"/>
  <c r="J59" i="52"/>
  <c r="F59" i="52"/>
  <c r="AR59" i="52"/>
  <c r="AN59" i="52"/>
  <c r="AJ59" i="52"/>
  <c r="AF59" i="52"/>
  <c r="BE43" i="52"/>
  <c r="BE51" i="52"/>
  <c r="BE21" i="52"/>
  <c r="AS59" i="52"/>
  <c r="AO59" i="52"/>
  <c r="AK59" i="52"/>
  <c r="AG59" i="52"/>
  <c r="AC59" i="52"/>
  <c r="AB59" i="52"/>
  <c r="AT59" i="52"/>
  <c r="AP59" i="52"/>
  <c r="AL59" i="52"/>
  <c r="AH59" i="52"/>
  <c r="AD59" i="52"/>
  <c r="BE53" i="52"/>
  <c r="BE71" i="51"/>
  <c r="BE40" i="60"/>
  <c r="BE57" i="52"/>
  <c r="BE9" i="60"/>
  <c r="BE58" i="60" s="1"/>
  <c r="BE59" i="60" s="1"/>
  <c r="BE29" i="60"/>
  <c r="BE39" i="60"/>
  <c r="BE41" i="60"/>
  <c r="BE20" i="52"/>
  <c r="BE31" i="52"/>
  <c r="BE42" i="52"/>
  <c r="BE33" i="52"/>
  <c r="BE17" i="52" l="1"/>
  <c r="BE18" i="52"/>
  <c r="BE16" i="52"/>
  <c r="E94" i="55"/>
  <c r="BE29" i="52"/>
  <c r="BE58" i="52"/>
  <c r="BE59" i="52" s="1"/>
  <c r="BE30" i="52"/>
  <c r="BE28" i="52"/>
  <c r="E59" i="60"/>
  <c r="BE94" i="55" l="1"/>
</calcChain>
</file>

<file path=xl/sharedStrings.xml><?xml version="1.0" encoding="utf-8"?>
<sst xmlns="http://schemas.openxmlformats.org/spreadsheetml/2006/main" count="4685" uniqueCount="340">
  <si>
    <t>Русский язык</t>
  </si>
  <si>
    <t>Литература</t>
  </si>
  <si>
    <t>Иностранный язык</t>
  </si>
  <si>
    <t>История</t>
  </si>
  <si>
    <t>Обществознание</t>
  </si>
  <si>
    <t>Химия</t>
  </si>
  <si>
    <t>Биология</t>
  </si>
  <si>
    <t>ОБЖ</t>
  </si>
  <si>
    <t>Математика</t>
  </si>
  <si>
    <t>Физика</t>
  </si>
  <si>
    <t>Материаловедение</t>
  </si>
  <si>
    <t>Охрана труда</t>
  </si>
  <si>
    <t>Производственная практика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</si>
  <si>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</si>
  <si>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</si>
  <si>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</si>
  <si>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</si>
  <si>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</si>
  <si>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</si>
  <si>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</si>
  <si>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П.00</t>
  </si>
  <si>
    <t>Безопасность жизнедеятельности</t>
  </si>
  <si>
    <t>ОП.00</t>
  </si>
  <si>
    <t>ОП.02</t>
  </si>
  <si>
    <t>ОП.04</t>
  </si>
  <si>
    <t>ПМ.00</t>
  </si>
  <si>
    <t>Профессиональный цикл</t>
  </si>
  <si>
    <t>Профильный цикл</t>
  </si>
  <si>
    <t>ПМ.02</t>
  </si>
  <si>
    <t>МДК.02.01</t>
  </si>
  <si>
    <t>ПМ.03</t>
  </si>
  <si>
    <t>О.00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</si>
  <si>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</si>
  <si>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</si>
  <si>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</si>
  <si>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</si>
  <si>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</si>
  <si>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</si>
  <si>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</si>
  <si>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</si>
  <si>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</si>
  <si>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</si>
  <si>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</si>
  <si>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</si>
  <si>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</si>
  <si>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</si>
  <si>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</si>
  <si>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</si>
  <si>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</si>
  <si>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</si>
  <si>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</si>
  <si>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I курс</t>
  </si>
  <si>
    <t>Общеобразовательный цикл</t>
  </si>
  <si>
    <t>обяз. уч.</t>
  </si>
  <si>
    <t>сам. р. с.</t>
  </si>
  <si>
    <t>ПМ. 00</t>
  </si>
  <si>
    <t>Профессиональные модули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</si>
  <si>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</si>
  <si>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</si>
  <si>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</si>
  <si>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</si>
  <si>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</si>
  <si>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ОП. 04</t>
  </si>
  <si>
    <t>Учебная практика</t>
  </si>
  <si>
    <t>Утверждаю</t>
  </si>
  <si>
    <t>ОДП.01</t>
  </si>
  <si>
    <t>ОДП.03</t>
  </si>
  <si>
    <t>ОДП.02</t>
  </si>
  <si>
    <t>ОДБ.08</t>
  </si>
  <si>
    <t>ОДБ.09</t>
  </si>
  <si>
    <t>ПП. 01</t>
  </si>
  <si>
    <t>2курс</t>
  </si>
  <si>
    <t>ОГСЭ.00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</si>
  <si>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</si>
  <si>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</si>
  <si>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</si>
  <si>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</si>
  <si>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</si>
  <si>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</si>
  <si>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</si>
  <si>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</si>
  <si>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оп.01</t>
  </si>
  <si>
    <t>ОП. 07</t>
  </si>
  <si>
    <t>УП. 05</t>
  </si>
  <si>
    <t>Общий гуманитарный и социально-экономический цикл</t>
  </si>
  <si>
    <t>Общепрофессиональные дисциплины</t>
  </si>
  <si>
    <t>ПМ.01</t>
  </si>
  <si>
    <t>ПМ.04</t>
  </si>
  <si>
    <t>III курс</t>
  </si>
  <si>
    <t>IV курс</t>
  </si>
  <si>
    <t>ПП. 03</t>
  </si>
  <si>
    <t>УП. 04</t>
  </si>
  <si>
    <t>Общепрофессиональные профильные дисциплины</t>
  </si>
  <si>
    <t>Одп.00</t>
  </si>
  <si>
    <t>ОБД.00</t>
  </si>
  <si>
    <t>Общеобразовательные базовые дисциплины</t>
  </si>
  <si>
    <t>э</t>
  </si>
  <si>
    <t>дз</t>
  </si>
  <si>
    <t>з</t>
  </si>
  <si>
    <t>Всегот аттестаций в неделю</t>
  </si>
  <si>
    <t>Всего аттестаций в неделю</t>
  </si>
  <si>
    <t>4 курс</t>
  </si>
  <si>
    <t>ПП. 04</t>
  </si>
  <si>
    <t>Основы философии</t>
  </si>
  <si>
    <t>Инженерная графика</t>
  </si>
  <si>
    <t>Техническая механика</t>
  </si>
  <si>
    <t xml:space="preserve">Всего </t>
  </si>
  <si>
    <t>Календарный график аттестаций 1курс</t>
  </si>
  <si>
    <t>Календарный график аттестаций 2 курс</t>
  </si>
  <si>
    <t>Календарный график 3 курс</t>
  </si>
  <si>
    <t xml:space="preserve"> Календарный учебный график 2 курс</t>
  </si>
  <si>
    <t>Математический и общий естественнонаучный цикл</t>
  </si>
  <si>
    <t>Календарный учебный график 4 курс</t>
  </si>
  <si>
    <t>Общий гум и соц-экономй цикл</t>
  </si>
  <si>
    <t>Календарный учебный график 1 курс</t>
  </si>
  <si>
    <t>Календарный график аттестаций 3 курс</t>
  </si>
  <si>
    <t>конс</t>
  </si>
  <si>
    <t>Консультации</t>
  </si>
  <si>
    <t>конс.</t>
  </si>
  <si>
    <t xml:space="preserve">Консультации </t>
  </si>
  <si>
    <t>ОП.06</t>
  </si>
  <si>
    <t>ОП.10</t>
  </si>
  <si>
    <t>Техническая эксплуатация электрооборудования электрических станций, сетей и систем</t>
  </si>
  <si>
    <t>Автоматизированные системы управления в электроэнергосистемах</t>
  </si>
  <si>
    <t>Учет и реализация электрической энергии</t>
  </si>
  <si>
    <t>Организация и управление работами коллектива исполнителей</t>
  </si>
  <si>
    <t>Основы управления персоналом производственного подразделения</t>
  </si>
  <si>
    <t>Релейная защита электрооборудования электрических станций, сетей и систем</t>
  </si>
  <si>
    <t>Диагностика состояния электрооборудования электрических станций, сетей и систем</t>
  </si>
  <si>
    <t>Техническая диагностика и ремонт электрооборудования</t>
  </si>
  <si>
    <t>Экологические основы природопользования</t>
  </si>
  <si>
    <t>Электротехника и электроника</t>
  </si>
  <si>
    <t>ОП.03</t>
  </si>
  <si>
    <t>Метрология, стандартизация и сертификация</t>
  </si>
  <si>
    <t>ОП. 05</t>
  </si>
  <si>
    <t>ОП. 09</t>
  </si>
  <si>
    <t>ОП. 10</t>
  </si>
  <si>
    <t>Выполнение работ по профессии 19848 Электромонтер по обслуживанию электрооборудования электростанций</t>
  </si>
  <si>
    <t>ОП. 08</t>
  </si>
  <si>
    <t>Правовые основы профессиональной деятельности</t>
  </si>
  <si>
    <t>Теническая механика</t>
  </si>
  <si>
    <t>ОП.05</t>
  </si>
  <si>
    <t>ОП.07</t>
  </si>
  <si>
    <t>Основы экономики</t>
  </si>
  <si>
    <t>ОП.08</t>
  </si>
  <si>
    <t>ОП.09</t>
  </si>
  <si>
    <t>Контроль и управление технологическими процессами</t>
  </si>
  <si>
    <t>ПМ.06</t>
  </si>
  <si>
    <t>МДК 06.01</t>
  </si>
  <si>
    <t>УП 06.</t>
  </si>
  <si>
    <t>__________________ В.М.Тучин</t>
  </si>
  <si>
    <t>Условные  обозначения</t>
  </si>
  <si>
    <t xml:space="preserve">Формы промежуточной атестации </t>
  </si>
  <si>
    <t>З-зачет;</t>
  </si>
  <si>
    <t>ДЗ-дифференцированный зачет;</t>
  </si>
  <si>
    <t>ДЗ*- комплексный дифференцированный зачет;</t>
  </si>
  <si>
    <t>Э-экзамен</t>
  </si>
  <si>
    <t>Э*- комплексный экзамен</t>
  </si>
  <si>
    <t>Э(к)-экзамен квалификационный</t>
  </si>
  <si>
    <t>ГИА(государственная итоговая аттестация)</t>
  </si>
  <si>
    <t>ПД-подготовка дипломной работы (проекта)</t>
  </si>
  <si>
    <t>ЗД-защита дипломной работы (проекта)</t>
  </si>
  <si>
    <t>К-каникулы</t>
  </si>
  <si>
    <t>О-экзаменнационная сессия</t>
  </si>
  <si>
    <t>МДК 03.02</t>
  </si>
  <si>
    <t>к</t>
  </si>
  <si>
    <t>Э</t>
  </si>
  <si>
    <t>2З/9ДЗ/3Э</t>
  </si>
  <si>
    <t>0З/1ДЗ/2Э</t>
  </si>
  <si>
    <t>2З/8ДЗ/1Э</t>
  </si>
  <si>
    <t>пп</t>
  </si>
  <si>
    <t xml:space="preserve">Технология выполнения работ по профессии </t>
  </si>
  <si>
    <t>0З/0ДЗ/0Э</t>
  </si>
  <si>
    <t>0З/1ДЗ/0Э</t>
  </si>
  <si>
    <t xml:space="preserve">Информационные технологии в профессиональной деятельности </t>
  </si>
  <si>
    <t>Обслуживание электрооборудования электрических станций, станций сетей и систем</t>
  </si>
  <si>
    <t>МДК 01.01.</t>
  </si>
  <si>
    <t>ПП.01.</t>
  </si>
  <si>
    <t>Эксплуатация электрооборудования электрических станций,сетей и систем</t>
  </si>
  <si>
    <t xml:space="preserve">МДК 02.01. </t>
  </si>
  <si>
    <t>Техническое обслуживание электрооборудования электрических станций, сетей и ситем</t>
  </si>
  <si>
    <t>Контроль и управление технологическими процессами(производства, передачи и распределение электроэнергии в электроэнергетических системах)</t>
  </si>
  <si>
    <t>МДК 03.01</t>
  </si>
  <si>
    <t>МДК 03.02.</t>
  </si>
  <si>
    <t xml:space="preserve">Учет и реализация электрической энергии </t>
  </si>
  <si>
    <t>ПМ.05</t>
  </si>
  <si>
    <t>МДК 05.01</t>
  </si>
  <si>
    <t>ПП.05.</t>
  </si>
  <si>
    <t>ПП</t>
  </si>
  <si>
    <t>дз*</t>
  </si>
  <si>
    <t>0З/1ДЗ/1Э</t>
  </si>
  <si>
    <t>0З/2ДЗ/0Э</t>
  </si>
  <si>
    <t>ЗД</t>
  </si>
  <si>
    <t>ДП</t>
  </si>
  <si>
    <t>ПД</t>
  </si>
  <si>
    <t>ПП.03.</t>
  </si>
  <si>
    <t>ПП.02.</t>
  </si>
  <si>
    <t>МДК 04.01</t>
  </si>
  <si>
    <t>ПП.04.</t>
  </si>
  <si>
    <t>ДЗ</t>
  </si>
  <si>
    <t>МДК 02.02.</t>
  </si>
  <si>
    <t xml:space="preserve">                                                                                    КАЛЕНДАРНЫЙ УЧЕБНЫЙ ГРАФИК </t>
  </si>
  <si>
    <t xml:space="preserve">                                                                      по специальности среднего профессионального образования  </t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</si>
  <si>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</si>
  <si>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года.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</si>
  <si>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</si>
  <si>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 xml:space="preserve">                                                                                              по программе базовой  подготовки</t>
  </si>
  <si>
    <t>География</t>
  </si>
  <si>
    <t>Экология</t>
  </si>
  <si>
    <t>ОДБ.10</t>
  </si>
  <si>
    <t>ОДБ.11</t>
  </si>
  <si>
    <t>ОП.01</t>
  </si>
  <si>
    <t>ПМ. 01</t>
  </si>
  <si>
    <t>Способы поиска работы, трудоустройства</t>
  </si>
  <si>
    <t>29.08.-04.09</t>
  </si>
  <si>
    <t>26.09-02.10</t>
  </si>
  <si>
    <t>31.10.-06.11.</t>
  </si>
  <si>
    <t>28.11.-04.12</t>
  </si>
  <si>
    <t>26.12-01.01</t>
  </si>
  <si>
    <t>30.01-05.02</t>
  </si>
  <si>
    <t>27.02-05.03</t>
  </si>
  <si>
    <t>27.03-02.04</t>
  </si>
  <si>
    <t>24.04-30.04</t>
  </si>
  <si>
    <t>29.05-04.06</t>
  </si>
  <si>
    <t>26.06-02.07</t>
  </si>
  <si>
    <t>31.07-6.08</t>
  </si>
  <si>
    <t>28.08 - 03.09</t>
  </si>
  <si>
    <t>Основы исследовательской деятельности</t>
  </si>
  <si>
    <t>дз**</t>
  </si>
  <si>
    <t>Математика:алгебра,начала математического анализа, геометрия</t>
  </si>
  <si>
    <t xml:space="preserve">Информатика </t>
  </si>
  <si>
    <t>ОДП.04</t>
  </si>
  <si>
    <t xml:space="preserve">Директор ГБПОУ  ЮЭТ </t>
  </si>
  <si>
    <t xml:space="preserve">  государственное бюджетное профессиональное образовательное  учреждение                                                                                             "Южноуральский энергетический техникум"</t>
  </si>
  <si>
    <t>история</t>
  </si>
  <si>
    <t>ОГСЭ.05</t>
  </si>
  <si>
    <t>УП</t>
  </si>
  <si>
    <t>0З/4ДЗ/5Э</t>
  </si>
  <si>
    <t>0З/5ДЗ/5Э</t>
  </si>
  <si>
    <t>1З/3ДЗ/0Э</t>
  </si>
  <si>
    <t>1З/9ДЗ/6Э</t>
  </si>
  <si>
    <t>Дз</t>
  </si>
  <si>
    <t>ПМ.06.</t>
  </si>
  <si>
    <t>УП.06.</t>
  </si>
  <si>
    <t>0З/6ДЗ/3Э</t>
  </si>
  <si>
    <t>1З/2ДЗ/0Э</t>
  </si>
  <si>
    <t>1З/8ДЗ/3Э</t>
  </si>
  <si>
    <t>2З/2ДЗ/0Э</t>
  </si>
  <si>
    <t>0З/01ДЗ/2Э</t>
  </si>
  <si>
    <t>ПМ.07</t>
  </si>
  <si>
    <t>Основы предпринимательства и трудоустройства на работу</t>
  </si>
  <si>
    <t>МДК 07.01</t>
  </si>
  <si>
    <t>МДК 07.02</t>
  </si>
  <si>
    <t>Основы предпринимательства и , открытие собственного дела</t>
  </si>
  <si>
    <t>УП.07</t>
  </si>
  <si>
    <t>0З/3ДЗ/0Э</t>
  </si>
  <si>
    <t>0З/6ДЗ/4Э</t>
  </si>
  <si>
    <t>2З/8ДЗ/4Э</t>
  </si>
  <si>
    <t>28.09-04.10</t>
  </si>
  <si>
    <t>28.12-03.01</t>
  </si>
  <si>
    <t>25.01-31.01</t>
  </si>
  <si>
    <t>22.02-28.02</t>
  </si>
  <si>
    <t>28.03-03.04</t>
  </si>
  <si>
    <t>25.04-01.05</t>
  </si>
  <si>
    <t>23.05-29.05</t>
  </si>
  <si>
    <t>27.06-03.07</t>
  </si>
  <si>
    <t>25.07-31.07</t>
  </si>
  <si>
    <t>22.08 - 28.08</t>
  </si>
  <si>
    <t>23.11-29.11</t>
  </si>
  <si>
    <t>26.10-01.11</t>
  </si>
  <si>
    <t>31.08-06.09</t>
  </si>
  <si>
    <t>Общие учебные предметы</t>
  </si>
  <si>
    <t xml:space="preserve">История </t>
  </si>
  <si>
    <t xml:space="preserve">Астрономия </t>
  </si>
  <si>
    <t xml:space="preserve">Индивиндуальный проект </t>
  </si>
  <si>
    <t xml:space="preserve">Учебные предметы по выбору из обязательных предметных областей </t>
  </si>
  <si>
    <t>Родной язык/родная литератра</t>
  </si>
  <si>
    <t xml:space="preserve">Дополнительный учебный предмет </t>
  </si>
  <si>
    <t>ДУП.01</t>
  </si>
  <si>
    <t xml:space="preserve">Введение в специальность </t>
  </si>
  <si>
    <t>ДУП.01.01</t>
  </si>
  <si>
    <t>Основы проектной деятельности</t>
  </si>
  <si>
    <t>Основы естесственных наук</t>
  </si>
  <si>
    <t>ДУП.01.02</t>
  </si>
  <si>
    <t>ДУП.01.03</t>
  </si>
  <si>
    <t>Основы общественных наук</t>
  </si>
  <si>
    <t>ОУП.04</t>
  </si>
  <si>
    <t>ОУП.05</t>
  </si>
  <si>
    <t>ОУП.06</t>
  </si>
  <si>
    <t>Математика У</t>
  </si>
  <si>
    <t>ОУП.07</t>
  </si>
  <si>
    <t>ОУП.01</t>
  </si>
  <si>
    <t>ОУП.02</t>
  </si>
  <si>
    <t>ОУП.03</t>
  </si>
  <si>
    <t>ОУП.08</t>
  </si>
  <si>
    <t>ОУП.09</t>
  </si>
  <si>
    <t>Информатика У</t>
  </si>
  <si>
    <t>Физика У</t>
  </si>
  <si>
    <t>УПВ.01</t>
  </si>
  <si>
    <t>УПВ.02 У</t>
  </si>
  <si>
    <t>УПВ.03 У</t>
  </si>
  <si>
    <t>Информатика</t>
  </si>
  <si>
    <t>ЕН.03</t>
  </si>
  <si>
    <t xml:space="preserve">Основы экономики отрасли </t>
  </si>
  <si>
    <t xml:space="preserve">Менеджмент </t>
  </si>
  <si>
    <t xml:space="preserve">Метрология, стандартизация и сертификация </t>
  </si>
  <si>
    <t>Подготовка и осуществление технологических процессов изготовления сварных конструкций</t>
  </si>
  <si>
    <t>МДК 01.02</t>
  </si>
  <si>
    <t>Основное оборудование для производства сварных конструкций</t>
  </si>
  <si>
    <t>Разработка технологических процессов и проектирование изделий</t>
  </si>
  <si>
    <t>МДК 02.01</t>
  </si>
  <si>
    <t>Основы расчета и проектирования сварных конструкций</t>
  </si>
  <si>
    <t>Выполнение работ по единой или нескольким профессиям рабочих, должностям служащих. Выполнение работ по профессии 19756 Электрогазосварщик</t>
  </si>
  <si>
    <t>Технология выполнения работ по профессии 19756 Электрогазосварщик</t>
  </si>
  <si>
    <t>ПП.05</t>
  </si>
  <si>
    <t xml:space="preserve">Производственная практика </t>
  </si>
  <si>
    <t>ОП.11</t>
  </si>
  <si>
    <t xml:space="preserve">Подготовка и осуществление технологических процессов изготовления сварных конструкций </t>
  </si>
  <si>
    <t>МДК 01.01</t>
  </si>
  <si>
    <t>Технология сварочных работ</t>
  </si>
  <si>
    <t>Основное оборудование для прозводства сварных конструкций</t>
  </si>
  <si>
    <t>УП.01</t>
  </si>
  <si>
    <t xml:space="preserve">Основы расчета и проектирования сварных конструкций </t>
  </si>
  <si>
    <t>МДК 02.02</t>
  </si>
  <si>
    <t>Основы проектирования технологических процессов</t>
  </si>
  <si>
    <t>ОП.12</t>
  </si>
  <si>
    <t>Основы финансовой грамотности</t>
  </si>
  <si>
    <t>ОП.13</t>
  </si>
  <si>
    <t>Основы трудоустройства и поиска работы</t>
  </si>
  <si>
    <t xml:space="preserve">Основы проектирования технологических процессов </t>
  </si>
  <si>
    <t>УП.02</t>
  </si>
  <si>
    <t>Формы и методы контроля качества металлов и сварных конструкций</t>
  </si>
  <si>
    <t xml:space="preserve">Контроль качества сварочных работ </t>
  </si>
  <si>
    <t>УП.04</t>
  </si>
  <si>
    <t>Организация и планирование сварочного производства</t>
  </si>
  <si>
    <t xml:space="preserve">Основы организации и планирования производственных работ на сварочном участке </t>
  </si>
  <si>
    <t>"01"    сентябрь       2020г.</t>
  </si>
  <si>
    <t xml:space="preserve">     Квалификация: техник</t>
  </si>
  <si>
    <t xml:space="preserve">22.02.06. Сварочное производство </t>
  </si>
  <si>
    <r>
      <t xml:space="preserve">Профиль получаемого профессионального образования - </t>
    </r>
    <r>
      <rPr>
        <b/>
        <u/>
        <sz val="12"/>
        <rFont val="Times New Roman"/>
        <family val="1"/>
        <charset val="204"/>
      </rPr>
      <t>технологический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</si>
</sst>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9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5"/>
      <name val="Arial Cyr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9"/>
      <color indexed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6"/>
      <name val="Arial Cyr"/>
      <charset val="204"/>
    </font>
    <font>
      <b/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5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37">
    <xf numFmtId="0" fontId="0" fillId="0" borderId="0" xfId="0"/>
    <xf numFmtId="0" fontId="0" fillId="0" borderId="0" xfId="0" applyBorder="1"/>
    <xf numFmtId="0" fontId="6" fillId="0" borderId="2" xfId="0" applyFont="1" applyBorder="1" applyAlignment="1">
      <alignment horizontal="center" textRotation="90" wrapText="1"/>
    </xf>
    <xf numFmtId="0" fontId="6" fillId="2" borderId="2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1" fontId="6" fillId="0" borderId="2" xfId="0" applyNumberFormat="1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/>
    <xf numFmtId="0" fontId="12" fillId="2" borderId="6" xfId="0" applyFont="1" applyFill="1" applyBorder="1" applyAlignment="1">
      <alignment horizontal="center" vertical="center" wrapText="1"/>
    </xf>
    <xf numFmtId="0" fontId="0" fillId="5" borderId="0" xfId="0" applyFill="1"/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1" fontId="4" fillId="0" borderId="2" xfId="0" applyNumberFormat="1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vertical="center"/>
    </xf>
    <xf numFmtId="0" fontId="17" fillId="0" borderId="6" xfId="0" applyFont="1" applyBorder="1"/>
    <xf numFmtId="0" fontId="17" fillId="3" borderId="6" xfId="0" applyFont="1" applyFill="1" applyBorder="1"/>
    <xf numFmtId="0" fontId="4" fillId="2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22" fillId="2" borderId="6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22" fillId="4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3" borderId="6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textRotation="91" wrapText="1"/>
    </xf>
    <xf numFmtId="0" fontId="16" fillId="3" borderId="6" xfId="0" applyFont="1" applyFill="1" applyBorder="1" applyAlignment="1">
      <alignment vertical="center" wrapText="1"/>
    </xf>
    <xf numFmtId="0" fontId="16" fillId="0" borderId="6" xfId="0" applyNumberFormat="1" applyFont="1" applyBorder="1" applyAlignment="1">
      <alignment vertical="center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8" xfId="0" applyBorder="1"/>
    <xf numFmtId="0" fontId="6" fillId="0" borderId="18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5" borderId="0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0" fillId="5" borderId="18" xfId="0" applyFill="1" applyBorder="1"/>
    <xf numFmtId="0" fontId="16" fillId="0" borderId="6" xfId="0" applyFont="1" applyBorder="1" applyAlignment="1">
      <alignment horizontal="left" vertical="center" wrapText="1"/>
    </xf>
    <xf numFmtId="0" fontId="17" fillId="3" borderId="9" xfId="0" applyFont="1" applyFill="1" applyBorder="1" applyAlignment="1"/>
    <xf numFmtId="0" fontId="17" fillId="3" borderId="1" xfId="0" applyFont="1" applyFill="1" applyBorder="1" applyAlignment="1"/>
    <xf numFmtId="0" fontId="4" fillId="0" borderId="3" xfId="0" applyFont="1" applyBorder="1" applyAlignment="1">
      <alignment vertical="center" textRotation="90"/>
    </xf>
    <xf numFmtId="0" fontId="17" fillId="3" borderId="6" xfId="0" applyFont="1" applyFill="1" applyBorder="1" applyAlignment="1"/>
    <xf numFmtId="0" fontId="20" fillId="2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/>
    <xf numFmtId="0" fontId="8" fillId="0" borderId="0" xfId="0" applyFont="1"/>
    <xf numFmtId="0" fontId="26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12" fillId="0" borderId="2" xfId="0" applyFont="1" applyBorder="1" applyAlignment="1">
      <alignment horizontal="center" vertical="center" textRotation="90"/>
    </xf>
    <xf numFmtId="0" fontId="12" fillId="0" borderId="2" xfId="0" applyNumberFormat="1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 textRotation="90"/>
    </xf>
    <xf numFmtId="0" fontId="7" fillId="0" borderId="0" xfId="0" applyFont="1" applyAlignment="1">
      <alignment horizontal="right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1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2" fillId="0" borderId="6" xfId="0" applyFont="1" applyBorder="1"/>
    <xf numFmtId="0" fontId="12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Border="1"/>
    <xf numFmtId="0" fontId="14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4" fillId="0" borderId="14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14" fillId="0" borderId="10" xfId="0" applyFont="1" applyBorder="1"/>
    <xf numFmtId="0" fontId="14" fillId="0" borderId="2" xfId="0" applyFont="1" applyBorder="1"/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2" fillId="0" borderId="14" xfId="1" applyFont="1" applyBorder="1" applyAlignment="1" applyProtection="1">
      <alignment horizontal="center" vertical="center" textRotation="90"/>
    </xf>
    <xf numFmtId="0" fontId="32" fillId="0" borderId="3" xfId="1" applyFont="1" applyBorder="1" applyAlignment="1" applyProtection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textRotation="90" wrapText="1"/>
    </xf>
    <xf numFmtId="0" fontId="27" fillId="0" borderId="7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0" fillId="6" borderId="4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32" fillId="0" borderId="2" xfId="1" applyFont="1" applyBorder="1" applyAlignment="1" applyProtection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textRotation="91" wrapText="1"/>
    </xf>
    <xf numFmtId="0" fontId="12" fillId="3" borderId="7" xfId="0" applyFont="1" applyFill="1" applyBorder="1" applyAlignment="1">
      <alignment horizontal="center" vertical="center" textRotation="91" wrapText="1"/>
    </xf>
    <xf numFmtId="0" fontId="12" fillId="3" borderId="5" xfId="0" applyFont="1" applyFill="1" applyBorder="1" applyAlignment="1">
      <alignment horizontal="center" vertical="center" textRotation="91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2" borderId="7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top" wrapText="1"/>
    </xf>
    <xf numFmtId="0" fontId="27" fillId="2" borderId="8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4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22" fillId="2" borderId="6" xfId="0" applyFont="1" applyFill="1" applyBorder="1" applyAlignment="1">
      <alignment horizontal="center" vertical="center" wrapText="1"/>
    </xf>
    <xf numFmtId="0" fontId="3" fillId="0" borderId="14" xfId="1" applyBorder="1" applyAlignment="1" applyProtection="1">
      <alignment horizontal="center" vertical="center" textRotation="90"/>
    </xf>
    <xf numFmtId="0" fontId="3" fillId="0" borderId="3" xfId="1" applyBorder="1" applyAlignment="1" applyProtection="1">
      <alignment horizontal="center" vertical="center" textRotation="9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0" fillId="2" borderId="6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textRotation="90" wrapText="1"/>
    </xf>
    <xf numFmtId="0" fontId="20" fillId="0" borderId="7" xfId="0" applyFont="1" applyBorder="1" applyAlignment="1">
      <alignment horizontal="center" textRotation="90" wrapText="1"/>
    </xf>
    <xf numFmtId="0" fontId="20" fillId="0" borderId="5" xfId="0" applyFont="1" applyBorder="1" applyAlignment="1">
      <alignment horizontal="center" textRotation="90" wrapText="1"/>
    </xf>
    <xf numFmtId="0" fontId="20" fillId="0" borderId="14" xfId="0" applyFont="1" applyBorder="1" applyAlignment="1">
      <alignment horizontal="center" textRotation="90" wrapText="1"/>
    </xf>
    <xf numFmtId="0" fontId="20" fillId="0" borderId="3" xfId="0" applyFont="1" applyBorder="1" applyAlignment="1">
      <alignment horizontal="center" textRotation="90" wrapText="1"/>
    </xf>
    <xf numFmtId="0" fontId="20" fillId="0" borderId="2" xfId="0" applyFont="1" applyBorder="1" applyAlignment="1">
      <alignment horizontal="center" textRotation="90" wrapText="1"/>
    </xf>
    <xf numFmtId="0" fontId="21" fillId="0" borderId="14" xfId="1" applyFont="1" applyBorder="1" applyAlignment="1" applyProtection="1">
      <alignment horizontal="center" vertical="center" textRotation="90"/>
    </xf>
    <xf numFmtId="0" fontId="21" fillId="0" borderId="3" xfId="1" applyFont="1" applyBorder="1" applyAlignment="1" applyProtection="1">
      <alignment horizontal="center" vertical="center" textRotation="90"/>
    </xf>
    <xf numFmtId="0" fontId="18" fillId="0" borderId="0" xfId="0" applyFont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0"/>
  <sheetViews>
    <sheetView workbookViewId="0">
      <selection activeCell="V14" sqref="V14"/>
    </sheetView>
  </sheetViews>
  <sheetFormatPr defaultRowHeight="12.75" x14ac:dyDescent="0.2"/>
  <cols>
    <col min="1" max="1" width="2.7109375" customWidth="1"/>
    <col min="2" max="2" width="4.85546875" customWidth="1"/>
    <col min="3" max="3" width="12" customWidth="1"/>
    <col min="4" max="4" width="3.85546875" customWidth="1"/>
    <col min="5" max="5" width="4" customWidth="1"/>
    <col min="6" max="7" width="3.7109375" customWidth="1"/>
    <col min="8" max="8" width="4.140625" customWidth="1"/>
    <col min="9" max="9" width="67.85546875" customWidth="1"/>
    <col min="10" max="10" width="4" customWidth="1"/>
    <col min="11" max="11" width="7.42578125" customWidth="1"/>
    <col min="12" max="14" width="3.85546875" customWidth="1"/>
    <col min="15" max="22" width="4" customWidth="1"/>
    <col min="23" max="26" width="3.85546875" customWidth="1"/>
    <col min="27" max="50" width="4" customWidth="1"/>
    <col min="51" max="51" width="5.5703125" customWidth="1"/>
    <col min="52" max="52" width="5.42578125" customWidth="1"/>
    <col min="53" max="53" width="4.85546875" customWidth="1"/>
  </cols>
  <sheetData>
    <row r="1" spans="1:95" ht="15.75" x14ac:dyDescent="0.25">
      <c r="A1" s="92"/>
      <c r="B1" s="95"/>
      <c r="C1" s="188"/>
      <c r="D1" s="92"/>
      <c r="E1" s="92"/>
      <c r="F1" s="92"/>
      <c r="G1" s="92"/>
      <c r="H1" s="92"/>
      <c r="I1" s="92"/>
      <c r="J1" s="316" t="s">
        <v>64</v>
      </c>
      <c r="K1" s="316"/>
      <c r="L1" s="316"/>
      <c r="M1" s="316"/>
      <c r="N1" s="92"/>
      <c r="O1" s="92"/>
      <c r="P1" s="92"/>
      <c r="Q1" s="92"/>
      <c r="R1" s="94"/>
      <c r="S1" s="9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5" ht="15.75" x14ac:dyDescent="0.25">
      <c r="A2" s="92"/>
      <c r="B2" s="92"/>
      <c r="C2" s="188"/>
      <c r="D2" s="92"/>
      <c r="E2" s="92"/>
      <c r="F2" s="92"/>
      <c r="G2" s="92"/>
      <c r="H2" s="92"/>
      <c r="I2" s="92"/>
      <c r="J2" s="24" t="s">
        <v>232</v>
      </c>
      <c r="K2" s="24"/>
      <c r="L2" s="24"/>
      <c r="M2" s="24"/>
      <c r="N2" s="24"/>
      <c r="O2" s="24"/>
      <c r="P2" s="24"/>
      <c r="Q2" s="2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ht="15.75" x14ac:dyDescent="0.25">
      <c r="A3" s="92"/>
      <c r="B3" s="92"/>
      <c r="C3" s="96"/>
      <c r="D3" s="92"/>
      <c r="E3" s="92"/>
      <c r="F3" s="92"/>
      <c r="G3" s="92"/>
      <c r="H3" s="92"/>
      <c r="I3" s="92"/>
      <c r="J3" s="92" t="s">
        <v>150</v>
      </c>
      <c r="K3" s="92"/>
      <c r="L3" s="92"/>
      <c r="M3" s="92"/>
      <c r="N3" s="92"/>
      <c r="O3" s="92"/>
      <c r="P3" s="92"/>
      <c r="Q3" s="9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ht="15.75" x14ac:dyDescent="0.25">
      <c r="A4" s="92"/>
      <c r="B4" s="92"/>
      <c r="C4" s="188"/>
      <c r="D4" s="92"/>
      <c r="E4" s="92"/>
      <c r="F4" s="92"/>
      <c r="G4" s="92"/>
      <c r="H4" s="92"/>
      <c r="I4" s="92"/>
      <c r="J4" s="92" t="s">
        <v>336</v>
      </c>
      <c r="K4" s="92"/>
      <c r="L4" s="92"/>
      <c r="M4" s="92"/>
      <c r="N4" s="92"/>
      <c r="O4" s="92"/>
      <c r="P4" s="92"/>
      <c r="Q4" s="9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5" ht="15.75" x14ac:dyDescent="0.25">
      <c r="A5" s="319" t="s">
        <v>201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95" ht="39" customHeight="1" x14ac:dyDescent="0.2">
      <c r="A6" s="320" t="s">
        <v>233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15.75" x14ac:dyDescent="0.25">
      <c r="A7" s="314" t="s">
        <v>202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20.25" customHeight="1" x14ac:dyDescent="0.2">
      <c r="A8" s="317" t="s">
        <v>338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</row>
    <row r="9" spans="1:95" ht="15.75" x14ac:dyDescent="0.25">
      <c r="A9" s="314" t="s">
        <v>206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</row>
    <row r="10" spans="1:95" ht="15.75" x14ac:dyDescent="0.25">
      <c r="A10" s="93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95" ht="15.75" x14ac:dyDescent="0.25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95" ht="15.75" x14ac:dyDescent="0.25">
      <c r="A12" s="93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95" ht="18.75" x14ac:dyDescent="0.3">
      <c r="A13" s="97"/>
      <c r="B13" s="98"/>
      <c r="C13" s="98"/>
      <c r="D13" s="98"/>
      <c r="E13" s="312" t="s">
        <v>337</v>
      </c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</row>
    <row r="14" spans="1:95" ht="18.75" x14ac:dyDescent="0.3">
      <c r="A14" s="97"/>
      <c r="B14" s="98"/>
      <c r="C14" s="98"/>
      <c r="D14" s="98"/>
      <c r="E14" s="312" t="s">
        <v>203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</row>
    <row r="15" spans="1:95" ht="18.75" x14ac:dyDescent="0.3">
      <c r="C15" s="97"/>
      <c r="E15" s="312" t="s">
        <v>204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</row>
    <row r="16" spans="1:95" ht="18.75" x14ac:dyDescent="0.3">
      <c r="E16" s="312" t="s">
        <v>205</v>
      </c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</row>
    <row r="17" spans="1:17" ht="15.75" x14ac:dyDescent="0.25">
      <c r="E17" s="312" t="s">
        <v>339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mergeCells count="11">
    <mergeCell ref="A9:Q9"/>
    <mergeCell ref="J1:M1"/>
    <mergeCell ref="A8:Q8"/>
    <mergeCell ref="A5:Q5"/>
    <mergeCell ref="A6:Q6"/>
    <mergeCell ref="A7:Q7"/>
    <mergeCell ref="E13:Q13"/>
    <mergeCell ref="E14:Q14"/>
    <mergeCell ref="E15:Q15"/>
    <mergeCell ref="E16:Q16"/>
    <mergeCell ref="E17:Q17"/>
  </mergeCells>
  <phoneticPr fontId="2" type="noConversion"/>
  <pageMargins left="0.78740157480314965" right="0.59055118110236227" top="1.5748031496062993" bottom="0.98425196850393704" header="0.51181102362204722" footer="0.51181102362204722"/>
  <pageSetup paperSize="8" scale="90" fitToHeight="2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workbookViewId="0">
      <selection activeCell="K26" sqref="A1:K26"/>
    </sheetView>
  </sheetViews>
  <sheetFormatPr defaultRowHeight="12.75" x14ac:dyDescent="0.2"/>
  <sheetData>
    <row r="2" spans="1:21" ht="18.75" x14ac:dyDescent="0.2">
      <c r="A2" s="532" t="s">
        <v>151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8.75" x14ac:dyDescent="0.2">
      <c r="A3" s="532" t="s">
        <v>152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8.75" x14ac:dyDescent="0.3">
      <c r="A4" s="29"/>
      <c r="B4" s="102" t="s">
        <v>153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30"/>
      <c r="P4" s="30"/>
      <c r="Q4" s="30"/>
      <c r="R4" s="31"/>
      <c r="S4" s="31"/>
      <c r="T4" s="31"/>
      <c r="U4" s="31"/>
    </row>
    <row r="5" spans="1:21" ht="18.75" x14ac:dyDescent="0.3">
      <c r="A5" s="29"/>
      <c r="B5" s="102" t="s">
        <v>154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30"/>
      <c r="P5" s="30"/>
      <c r="Q5" s="30"/>
      <c r="R5" s="31"/>
      <c r="S5" s="31"/>
      <c r="T5" s="31"/>
      <c r="U5" s="31"/>
    </row>
    <row r="6" spans="1:21" ht="18.75" x14ac:dyDescent="0.3">
      <c r="A6" s="31"/>
      <c r="B6" s="32" t="s">
        <v>155</v>
      </c>
      <c r="C6" s="32"/>
      <c r="D6" s="32"/>
      <c r="E6" s="32"/>
      <c r="F6" s="32"/>
      <c r="G6" s="32"/>
      <c r="H6" s="32"/>
      <c r="I6" s="32"/>
      <c r="J6" s="32"/>
      <c r="K6" s="32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.75" x14ac:dyDescent="0.3">
      <c r="A7" s="31"/>
      <c r="B7" s="32" t="s">
        <v>156</v>
      </c>
      <c r="C7" s="32"/>
      <c r="D7" s="32"/>
      <c r="E7" s="32"/>
      <c r="F7" s="32"/>
      <c r="G7" s="32"/>
      <c r="H7" s="32"/>
      <c r="I7" s="32"/>
      <c r="J7" s="32"/>
      <c r="K7" s="32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8.75" x14ac:dyDescent="0.3">
      <c r="A8" s="31"/>
      <c r="B8" s="32" t="s">
        <v>157</v>
      </c>
      <c r="C8" s="32"/>
      <c r="D8" s="32"/>
      <c r="E8" s="32"/>
      <c r="F8" s="32"/>
      <c r="G8" s="32"/>
      <c r="H8" s="32"/>
      <c r="I8" s="32"/>
      <c r="J8" s="32"/>
      <c r="K8" s="32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8.75" x14ac:dyDescent="0.3">
      <c r="A9" s="31"/>
      <c r="B9" s="32" t="s">
        <v>158</v>
      </c>
      <c r="C9" s="32"/>
      <c r="D9" s="32"/>
      <c r="E9" s="32"/>
      <c r="F9" s="32"/>
      <c r="G9" s="32"/>
      <c r="H9" s="32"/>
      <c r="I9" s="32"/>
      <c r="J9" s="32"/>
      <c r="K9" s="32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8.75" x14ac:dyDescent="0.3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8.75" x14ac:dyDescent="0.3">
      <c r="A11" s="532" t="s">
        <v>159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36"/>
      <c r="M11" s="36"/>
      <c r="N11" s="36"/>
      <c r="O11" s="36"/>
      <c r="P11" s="36"/>
      <c r="Q11" s="36"/>
      <c r="R11" s="36"/>
      <c r="S11" s="36"/>
      <c r="T11" s="36"/>
      <c r="U11" s="31"/>
    </row>
    <row r="12" spans="1:21" ht="18.75" x14ac:dyDescent="0.3">
      <c r="A12" s="33"/>
      <c r="B12" s="32" t="s">
        <v>160</v>
      </c>
      <c r="C12" s="34"/>
      <c r="D12" s="34"/>
      <c r="E12" s="34"/>
      <c r="F12" s="34"/>
      <c r="G12" s="34"/>
      <c r="H12" s="34"/>
      <c r="I12" s="34"/>
      <c r="J12" s="34"/>
      <c r="K12" s="34"/>
      <c r="L12" s="33"/>
      <c r="M12" s="33"/>
      <c r="N12" s="33"/>
      <c r="O12" s="33"/>
      <c r="P12" s="33"/>
      <c r="Q12" s="33"/>
      <c r="R12" s="33"/>
      <c r="S12" s="33"/>
      <c r="T12" s="31"/>
      <c r="U12" s="31"/>
    </row>
    <row r="13" spans="1:21" ht="18.75" x14ac:dyDescent="0.3">
      <c r="A13" s="35"/>
      <c r="B13" s="32" t="s">
        <v>161</v>
      </c>
      <c r="C13" s="32"/>
      <c r="D13" s="32"/>
      <c r="E13" s="32"/>
      <c r="F13" s="32"/>
      <c r="G13" s="32"/>
      <c r="H13" s="32"/>
      <c r="I13" s="32"/>
      <c r="J13" s="32"/>
      <c r="K13" s="32"/>
      <c r="L13" s="35"/>
      <c r="M13" s="35"/>
      <c r="N13" s="35"/>
      <c r="O13" s="35"/>
      <c r="P13" s="35"/>
      <c r="Q13" s="35"/>
      <c r="R13" s="35"/>
      <c r="S13" s="35"/>
      <c r="T13" s="31"/>
      <c r="U13" s="31"/>
    </row>
    <row r="14" spans="1:21" ht="18.75" x14ac:dyDescent="0.3">
      <c r="A14" s="3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5"/>
      <c r="M14" s="35"/>
      <c r="N14" s="35"/>
      <c r="O14" s="35"/>
      <c r="P14" s="35"/>
      <c r="Q14" s="35"/>
      <c r="R14" s="35"/>
      <c r="S14" s="35"/>
      <c r="T14" s="31"/>
      <c r="U14" s="31"/>
    </row>
    <row r="15" spans="1:21" ht="18.75" x14ac:dyDescent="0.3">
      <c r="A15" s="36"/>
      <c r="B15" s="37" t="s">
        <v>162</v>
      </c>
      <c r="C15" s="37"/>
      <c r="D15" s="37"/>
      <c r="E15" s="37"/>
      <c r="F15" s="37"/>
      <c r="G15" s="37"/>
      <c r="H15" s="37"/>
      <c r="I15" s="37"/>
      <c r="J15" s="37"/>
      <c r="K15" s="37"/>
      <c r="L15" s="36"/>
      <c r="M15" s="36"/>
      <c r="N15" s="36"/>
      <c r="O15" s="36"/>
      <c r="P15" s="36"/>
      <c r="Q15" s="36"/>
      <c r="R15" s="36"/>
      <c r="S15" s="36"/>
      <c r="T15" s="31"/>
      <c r="U15" s="31"/>
    </row>
    <row r="16" spans="1:21" ht="18.75" x14ac:dyDescent="0.3">
      <c r="A16" s="35"/>
      <c r="B16" s="36" t="s">
        <v>163</v>
      </c>
      <c r="C16" s="36"/>
      <c r="D16" s="36"/>
      <c r="E16" s="36"/>
      <c r="F16" s="36"/>
      <c r="G16" s="36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1"/>
      <c r="U16" s="31"/>
    </row>
  </sheetData>
  <mergeCells count="3">
    <mergeCell ref="A2:K2"/>
    <mergeCell ref="A3:K3"/>
    <mergeCell ref="A11:K11"/>
  </mergeCells>
  <pageMargins left="1.8897637795275593" right="0.70866141732283472" top="0.74803149606299213" bottom="0.74803149606299213" header="0.31496062992125984" footer="0.31496062992125984"/>
  <pageSetup paperSize="8" scale="1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topLeftCell="C43" zoomScale="90" zoomScaleNormal="90" workbookViewId="0">
      <selection activeCell="I36" sqref="I36"/>
    </sheetView>
  </sheetViews>
  <sheetFormatPr defaultRowHeight="12.75" x14ac:dyDescent="0.2"/>
  <cols>
    <col min="1" max="1" width="1.7109375" customWidth="1"/>
    <col min="2" max="2" width="3.28515625" customWidth="1"/>
    <col min="3" max="3" width="13.5703125" customWidth="1"/>
    <col min="4" max="4" width="5.5703125" customWidth="1"/>
    <col min="5" max="56" width="3.42578125" customWidth="1"/>
    <col min="57" max="57" width="5.28515625" customWidth="1"/>
  </cols>
  <sheetData>
    <row r="1" spans="1:57" ht="13.5" thickBot="1" x14ac:dyDescent="0.25">
      <c r="A1" s="343" t="s">
        <v>114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</row>
    <row r="2" spans="1:57" ht="36" customHeight="1" thickBot="1" x14ac:dyDescent="0.25">
      <c r="A2" s="349" t="s">
        <v>32</v>
      </c>
      <c r="B2" s="349" t="s">
        <v>33</v>
      </c>
      <c r="C2" s="349" t="s">
        <v>34</v>
      </c>
      <c r="D2" s="349" t="s">
        <v>35</v>
      </c>
      <c r="E2" s="222" t="s">
        <v>270</v>
      </c>
      <c r="F2" s="346" t="s">
        <v>36</v>
      </c>
      <c r="G2" s="355"/>
      <c r="H2" s="356"/>
      <c r="I2" s="222" t="s">
        <v>258</v>
      </c>
      <c r="J2" s="346" t="s">
        <v>37</v>
      </c>
      <c r="K2" s="347"/>
      <c r="L2" s="347"/>
      <c r="M2" s="221" t="s">
        <v>269</v>
      </c>
      <c r="N2" s="352" t="s">
        <v>38</v>
      </c>
      <c r="O2" s="353"/>
      <c r="P2" s="353"/>
      <c r="Q2" s="221" t="s">
        <v>268</v>
      </c>
      <c r="R2" s="352" t="s">
        <v>39</v>
      </c>
      <c r="S2" s="353"/>
      <c r="T2" s="353"/>
      <c r="U2" s="354"/>
      <c r="V2" s="222" t="s">
        <v>259</v>
      </c>
      <c r="W2" s="352" t="s">
        <v>40</v>
      </c>
      <c r="X2" s="353"/>
      <c r="Y2" s="353"/>
      <c r="Z2" s="221" t="s">
        <v>260</v>
      </c>
      <c r="AA2" s="352" t="s">
        <v>41</v>
      </c>
      <c r="AB2" s="353"/>
      <c r="AC2" s="353"/>
      <c r="AD2" s="221" t="s">
        <v>261</v>
      </c>
      <c r="AE2" s="352" t="s">
        <v>42</v>
      </c>
      <c r="AF2" s="353"/>
      <c r="AG2" s="353"/>
      <c r="AH2" s="354"/>
      <c r="AI2" s="223" t="s">
        <v>262</v>
      </c>
      <c r="AJ2" s="346" t="s">
        <v>43</v>
      </c>
      <c r="AK2" s="347"/>
      <c r="AL2" s="348"/>
      <c r="AM2" s="223" t="s">
        <v>263</v>
      </c>
      <c r="AN2" s="346" t="s">
        <v>44</v>
      </c>
      <c r="AO2" s="347"/>
      <c r="AP2" s="347"/>
      <c r="AQ2" s="224" t="s">
        <v>264</v>
      </c>
      <c r="AR2" s="346" t="s">
        <v>45</v>
      </c>
      <c r="AS2" s="347"/>
      <c r="AT2" s="347"/>
      <c r="AU2" s="348"/>
      <c r="AV2" s="224" t="s">
        <v>265</v>
      </c>
      <c r="AW2" s="346" t="s">
        <v>46</v>
      </c>
      <c r="AX2" s="347"/>
      <c r="AY2" s="347"/>
      <c r="AZ2" s="221" t="s">
        <v>266</v>
      </c>
      <c r="BA2" s="346" t="s">
        <v>47</v>
      </c>
      <c r="BB2" s="347"/>
      <c r="BC2" s="347"/>
      <c r="BD2" s="224" t="s">
        <v>267</v>
      </c>
      <c r="BE2" s="344" t="s">
        <v>48</v>
      </c>
    </row>
    <row r="3" spans="1:57" ht="13.5" customHeight="1" thickBot="1" x14ac:dyDescent="0.25">
      <c r="A3" s="350"/>
      <c r="B3" s="350"/>
      <c r="C3" s="350"/>
      <c r="D3" s="350"/>
      <c r="E3" s="346" t="s">
        <v>49</v>
      </c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8"/>
      <c r="BE3" s="345"/>
    </row>
    <row r="4" spans="1:57" ht="15" customHeight="1" thickBot="1" x14ac:dyDescent="0.25">
      <c r="A4" s="351"/>
      <c r="B4" s="351"/>
      <c r="C4" s="351"/>
      <c r="D4" s="351"/>
      <c r="E4" s="38">
        <v>35</v>
      </c>
      <c r="F4" s="38">
        <v>36</v>
      </c>
      <c r="G4" s="38">
        <v>37</v>
      </c>
      <c r="H4" s="38">
        <v>38</v>
      </c>
      <c r="I4" s="38">
        <v>39</v>
      </c>
      <c r="J4" s="38">
        <v>40</v>
      </c>
      <c r="K4" s="38">
        <v>41</v>
      </c>
      <c r="L4" s="38">
        <v>42</v>
      </c>
      <c r="M4" s="38">
        <v>43</v>
      </c>
      <c r="N4" s="38">
        <v>44</v>
      </c>
      <c r="O4" s="38">
        <v>45</v>
      </c>
      <c r="P4" s="38">
        <v>46</v>
      </c>
      <c r="Q4" s="38">
        <v>47</v>
      </c>
      <c r="R4" s="38">
        <v>48</v>
      </c>
      <c r="S4" s="38">
        <v>49</v>
      </c>
      <c r="T4" s="38">
        <v>50</v>
      </c>
      <c r="U4" s="38">
        <v>51</v>
      </c>
      <c r="V4" s="38">
        <v>52</v>
      </c>
      <c r="W4" s="260">
        <v>1</v>
      </c>
      <c r="X4" s="260">
        <v>2</v>
      </c>
      <c r="Y4" s="260">
        <v>3</v>
      </c>
      <c r="Z4" s="260">
        <v>4</v>
      </c>
      <c r="AA4" s="39">
        <v>5</v>
      </c>
      <c r="AB4" s="39">
        <v>6</v>
      </c>
      <c r="AC4" s="39">
        <v>7</v>
      </c>
      <c r="AD4" s="39">
        <v>8</v>
      </c>
      <c r="AE4" s="39">
        <v>9</v>
      </c>
      <c r="AF4" s="39">
        <v>10</v>
      </c>
      <c r="AG4" s="39">
        <v>11</v>
      </c>
      <c r="AH4" s="39">
        <v>12</v>
      </c>
      <c r="AI4" s="39">
        <v>13</v>
      </c>
      <c r="AJ4" s="39">
        <v>14</v>
      </c>
      <c r="AK4" s="39">
        <v>15</v>
      </c>
      <c r="AL4" s="39">
        <v>16</v>
      </c>
      <c r="AM4" s="39">
        <v>17</v>
      </c>
      <c r="AN4" s="39">
        <v>18</v>
      </c>
      <c r="AO4" s="39">
        <v>19</v>
      </c>
      <c r="AP4" s="39">
        <v>20</v>
      </c>
      <c r="AQ4" s="39">
        <v>21</v>
      </c>
      <c r="AR4" s="39">
        <v>22</v>
      </c>
      <c r="AS4" s="39">
        <v>23</v>
      </c>
      <c r="AT4" s="39">
        <v>24</v>
      </c>
      <c r="AU4" s="39">
        <v>25</v>
      </c>
      <c r="AV4" s="39">
        <v>26</v>
      </c>
      <c r="AW4" s="39">
        <v>27</v>
      </c>
      <c r="AX4" s="39">
        <v>28</v>
      </c>
      <c r="AY4" s="39">
        <v>29</v>
      </c>
      <c r="AZ4" s="39">
        <v>30</v>
      </c>
      <c r="BA4" s="39">
        <v>31</v>
      </c>
      <c r="BB4" s="39">
        <v>32</v>
      </c>
      <c r="BC4" s="39">
        <v>33</v>
      </c>
      <c r="BD4" s="39">
        <v>34</v>
      </c>
      <c r="BE4" s="106"/>
    </row>
    <row r="5" spans="1:57" ht="13.5" customHeight="1" thickBot="1" x14ac:dyDescent="0.25">
      <c r="A5" s="346" t="s">
        <v>50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63"/>
    </row>
    <row r="6" spans="1:57" ht="15" customHeight="1" thickBot="1" x14ac:dyDescent="0.25">
      <c r="A6" s="107"/>
      <c r="B6" s="103"/>
      <c r="C6" s="103"/>
      <c r="D6" s="103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  <c r="Q6" s="38">
        <v>13</v>
      </c>
      <c r="R6" s="38">
        <v>14</v>
      </c>
      <c r="S6" s="38">
        <v>15</v>
      </c>
      <c r="T6" s="38">
        <v>16</v>
      </c>
      <c r="U6" s="38">
        <v>17</v>
      </c>
      <c r="V6" s="38">
        <v>18</v>
      </c>
      <c r="W6" s="38">
        <v>19</v>
      </c>
      <c r="X6" s="38">
        <v>20</v>
      </c>
      <c r="Y6" s="38">
        <v>21</v>
      </c>
      <c r="Z6" s="38">
        <v>22</v>
      </c>
      <c r="AA6" s="38">
        <v>23</v>
      </c>
      <c r="AB6" s="38">
        <v>24</v>
      </c>
      <c r="AC6" s="38">
        <v>25</v>
      </c>
      <c r="AD6" s="38">
        <v>26</v>
      </c>
      <c r="AE6" s="38">
        <v>27</v>
      </c>
      <c r="AF6" s="38">
        <v>28</v>
      </c>
      <c r="AG6" s="38">
        <v>29</v>
      </c>
      <c r="AH6" s="38">
        <v>30</v>
      </c>
      <c r="AI6" s="38">
        <v>31</v>
      </c>
      <c r="AJ6" s="38">
        <v>32</v>
      </c>
      <c r="AK6" s="38">
        <v>33</v>
      </c>
      <c r="AL6" s="38">
        <v>34</v>
      </c>
      <c r="AM6" s="38">
        <v>35</v>
      </c>
      <c r="AN6" s="38">
        <v>36</v>
      </c>
      <c r="AO6" s="38">
        <v>37</v>
      </c>
      <c r="AP6" s="38">
        <v>38</v>
      </c>
      <c r="AQ6" s="38">
        <v>39</v>
      </c>
      <c r="AR6" s="38">
        <v>40</v>
      </c>
      <c r="AS6" s="38">
        <v>41</v>
      </c>
      <c r="AT6" s="38">
        <v>42</v>
      </c>
      <c r="AU6" s="38">
        <v>43</v>
      </c>
      <c r="AV6" s="38">
        <v>44</v>
      </c>
      <c r="AW6" s="38">
        <v>45</v>
      </c>
      <c r="AX6" s="38">
        <v>46</v>
      </c>
      <c r="AY6" s="38">
        <v>47</v>
      </c>
      <c r="AZ6" s="38">
        <v>48</v>
      </c>
      <c r="BA6" s="38">
        <v>49</v>
      </c>
      <c r="BB6" s="38">
        <v>50</v>
      </c>
      <c r="BC6" s="38">
        <v>51</v>
      </c>
      <c r="BD6" s="38">
        <v>52</v>
      </c>
      <c r="BE6" s="105"/>
    </row>
    <row r="7" spans="1:57" ht="12.75" customHeight="1" thickBot="1" x14ac:dyDescent="0.25">
      <c r="A7" s="364" t="s">
        <v>51</v>
      </c>
      <c r="B7" s="357" t="s">
        <v>31</v>
      </c>
      <c r="C7" s="357" t="s">
        <v>52</v>
      </c>
      <c r="D7" s="253" t="s">
        <v>53</v>
      </c>
      <c r="E7" s="241">
        <f t="shared" ref="E7:U7" si="0">SUM(E10,E40)</f>
        <v>26</v>
      </c>
      <c r="F7" s="241">
        <f t="shared" si="0"/>
        <v>26</v>
      </c>
      <c r="G7" s="241">
        <f t="shared" si="0"/>
        <v>26</v>
      </c>
      <c r="H7" s="241">
        <f t="shared" si="0"/>
        <v>26</v>
      </c>
      <c r="I7" s="241">
        <f t="shared" si="0"/>
        <v>26</v>
      </c>
      <c r="J7" s="241">
        <f t="shared" si="0"/>
        <v>26</v>
      </c>
      <c r="K7" s="241">
        <f t="shared" si="0"/>
        <v>26</v>
      </c>
      <c r="L7" s="241">
        <f t="shared" si="0"/>
        <v>26</v>
      </c>
      <c r="M7" s="241">
        <f t="shared" si="0"/>
        <v>26</v>
      </c>
      <c r="N7" s="241">
        <f t="shared" si="0"/>
        <v>26</v>
      </c>
      <c r="O7" s="241">
        <f t="shared" si="0"/>
        <v>26</v>
      </c>
      <c r="P7" s="241">
        <f t="shared" si="0"/>
        <v>26</v>
      </c>
      <c r="Q7" s="241">
        <f t="shared" si="0"/>
        <v>26</v>
      </c>
      <c r="R7" s="241">
        <f t="shared" si="0"/>
        <v>26</v>
      </c>
      <c r="S7" s="241">
        <f t="shared" si="0"/>
        <v>26</v>
      </c>
      <c r="T7" s="241">
        <f t="shared" si="0"/>
        <v>26</v>
      </c>
      <c r="U7" s="241">
        <f t="shared" si="0"/>
        <v>26</v>
      </c>
      <c r="V7" s="254" t="s">
        <v>165</v>
      </c>
      <c r="W7" s="254" t="s">
        <v>165</v>
      </c>
      <c r="X7" s="241">
        <f t="shared" ref="X7:AU7" si="1">SUM(X10,X40)</f>
        <v>31</v>
      </c>
      <c r="Y7" s="241">
        <f t="shared" si="1"/>
        <v>31</v>
      </c>
      <c r="Z7" s="241">
        <f t="shared" si="1"/>
        <v>31</v>
      </c>
      <c r="AA7" s="241">
        <f t="shared" si="1"/>
        <v>31</v>
      </c>
      <c r="AB7" s="241">
        <f t="shared" si="1"/>
        <v>31</v>
      </c>
      <c r="AC7" s="241">
        <f t="shared" si="1"/>
        <v>31</v>
      </c>
      <c r="AD7" s="241">
        <f t="shared" si="1"/>
        <v>31</v>
      </c>
      <c r="AE7" s="241">
        <f t="shared" si="1"/>
        <v>31</v>
      </c>
      <c r="AF7" s="241">
        <f t="shared" si="1"/>
        <v>31</v>
      </c>
      <c r="AG7" s="241">
        <f t="shared" si="1"/>
        <v>31</v>
      </c>
      <c r="AH7" s="241">
        <f t="shared" si="1"/>
        <v>31</v>
      </c>
      <c r="AI7" s="241">
        <f t="shared" si="1"/>
        <v>32</v>
      </c>
      <c r="AJ7" s="241">
        <f t="shared" si="1"/>
        <v>31</v>
      </c>
      <c r="AK7" s="241">
        <f t="shared" si="1"/>
        <v>32</v>
      </c>
      <c r="AL7" s="241">
        <f t="shared" si="1"/>
        <v>31</v>
      </c>
      <c r="AM7" s="241">
        <f t="shared" si="1"/>
        <v>32</v>
      </c>
      <c r="AN7" s="241">
        <f t="shared" si="1"/>
        <v>31</v>
      </c>
      <c r="AO7" s="241">
        <f t="shared" si="1"/>
        <v>31</v>
      </c>
      <c r="AP7" s="241">
        <f t="shared" si="1"/>
        <v>31</v>
      </c>
      <c r="AQ7" s="241">
        <f t="shared" si="1"/>
        <v>31</v>
      </c>
      <c r="AR7" s="241">
        <f t="shared" si="1"/>
        <v>31</v>
      </c>
      <c r="AS7" s="241">
        <f t="shared" si="1"/>
        <v>31</v>
      </c>
      <c r="AT7" s="255">
        <f t="shared" si="1"/>
        <v>0</v>
      </c>
      <c r="AU7" s="255">
        <f t="shared" si="1"/>
        <v>0</v>
      </c>
      <c r="AV7" s="254" t="s">
        <v>165</v>
      </c>
      <c r="AW7" s="254" t="s">
        <v>165</v>
      </c>
      <c r="AX7" s="254" t="s">
        <v>165</v>
      </c>
      <c r="AY7" s="254" t="s">
        <v>165</v>
      </c>
      <c r="AZ7" s="254" t="s">
        <v>165</v>
      </c>
      <c r="BA7" s="254" t="s">
        <v>165</v>
      </c>
      <c r="BB7" s="254" t="s">
        <v>165</v>
      </c>
      <c r="BC7" s="254" t="s">
        <v>165</v>
      </c>
      <c r="BD7" s="254" t="s">
        <v>165</v>
      </c>
      <c r="BE7" s="241">
        <f>SUM(E7:BD7)</f>
        <v>1127</v>
      </c>
    </row>
    <row r="8" spans="1:57" ht="12.75" customHeight="1" thickBot="1" x14ac:dyDescent="0.25">
      <c r="A8" s="365"/>
      <c r="B8" s="358"/>
      <c r="C8" s="358"/>
      <c r="D8" s="253" t="s">
        <v>54</v>
      </c>
      <c r="E8" s="241">
        <f t="shared" ref="E8:U8" si="2">SUM(E11,E41)</f>
        <v>13</v>
      </c>
      <c r="F8" s="241">
        <f t="shared" si="2"/>
        <v>13</v>
      </c>
      <c r="G8" s="241">
        <f t="shared" si="2"/>
        <v>13</v>
      </c>
      <c r="H8" s="241">
        <f t="shared" si="2"/>
        <v>13</v>
      </c>
      <c r="I8" s="241">
        <f t="shared" si="2"/>
        <v>13</v>
      </c>
      <c r="J8" s="241">
        <f t="shared" si="2"/>
        <v>13</v>
      </c>
      <c r="K8" s="241">
        <f t="shared" si="2"/>
        <v>13</v>
      </c>
      <c r="L8" s="241">
        <f t="shared" si="2"/>
        <v>13</v>
      </c>
      <c r="M8" s="241">
        <f t="shared" si="2"/>
        <v>13</v>
      </c>
      <c r="N8" s="241">
        <f t="shared" si="2"/>
        <v>13</v>
      </c>
      <c r="O8" s="241">
        <f t="shared" si="2"/>
        <v>13</v>
      </c>
      <c r="P8" s="241">
        <f t="shared" si="2"/>
        <v>13</v>
      </c>
      <c r="Q8" s="241">
        <f t="shared" si="2"/>
        <v>13</v>
      </c>
      <c r="R8" s="241">
        <f t="shared" si="2"/>
        <v>13</v>
      </c>
      <c r="S8" s="241">
        <f t="shared" si="2"/>
        <v>13</v>
      </c>
      <c r="T8" s="241">
        <f t="shared" si="2"/>
        <v>13</v>
      </c>
      <c r="U8" s="241">
        <f t="shared" si="2"/>
        <v>13</v>
      </c>
      <c r="V8" s="254" t="s">
        <v>165</v>
      </c>
      <c r="W8" s="254" t="s">
        <v>165</v>
      </c>
      <c r="X8" s="241">
        <f t="shared" ref="X8:AU8" si="3">SUM(X11,X41)</f>
        <v>16</v>
      </c>
      <c r="Y8" s="241">
        <f t="shared" si="3"/>
        <v>16</v>
      </c>
      <c r="Z8" s="241">
        <f t="shared" si="3"/>
        <v>16</v>
      </c>
      <c r="AA8" s="241">
        <f t="shared" si="3"/>
        <v>16</v>
      </c>
      <c r="AB8" s="241">
        <f t="shared" si="3"/>
        <v>16</v>
      </c>
      <c r="AC8" s="241">
        <f t="shared" si="3"/>
        <v>16</v>
      </c>
      <c r="AD8" s="241">
        <f t="shared" si="3"/>
        <v>16</v>
      </c>
      <c r="AE8" s="241">
        <f t="shared" si="3"/>
        <v>16</v>
      </c>
      <c r="AF8" s="241">
        <f t="shared" si="3"/>
        <v>16</v>
      </c>
      <c r="AG8" s="241">
        <f t="shared" si="3"/>
        <v>16</v>
      </c>
      <c r="AH8" s="241">
        <f t="shared" si="3"/>
        <v>16</v>
      </c>
      <c r="AI8" s="241">
        <f t="shared" si="3"/>
        <v>16</v>
      </c>
      <c r="AJ8" s="241">
        <f t="shared" si="3"/>
        <v>16</v>
      </c>
      <c r="AK8" s="241">
        <f t="shared" si="3"/>
        <v>16</v>
      </c>
      <c r="AL8" s="241">
        <f t="shared" si="3"/>
        <v>16</v>
      </c>
      <c r="AM8" s="241">
        <f t="shared" si="3"/>
        <v>16</v>
      </c>
      <c r="AN8" s="241">
        <f t="shared" si="3"/>
        <v>16</v>
      </c>
      <c r="AO8" s="241">
        <f t="shared" si="3"/>
        <v>16</v>
      </c>
      <c r="AP8" s="241">
        <f t="shared" si="3"/>
        <v>16</v>
      </c>
      <c r="AQ8" s="241">
        <f t="shared" si="3"/>
        <v>16</v>
      </c>
      <c r="AR8" s="241">
        <f t="shared" si="3"/>
        <v>16</v>
      </c>
      <c r="AS8" s="241">
        <f t="shared" si="3"/>
        <v>16</v>
      </c>
      <c r="AT8" s="255">
        <f t="shared" si="3"/>
        <v>0</v>
      </c>
      <c r="AU8" s="255">
        <f t="shared" si="3"/>
        <v>0</v>
      </c>
      <c r="AV8" s="254" t="s">
        <v>165</v>
      </c>
      <c r="AW8" s="254" t="s">
        <v>165</v>
      </c>
      <c r="AX8" s="254" t="s">
        <v>165</v>
      </c>
      <c r="AY8" s="254" t="s">
        <v>165</v>
      </c>
      <c r="AZ8" s="254" t="s">
        <v>165</v>
      </c>
      <c r="BA8" s="254" t="s">
        <v>165</v>
      </c>
      <c r="BB8" s="254" t="s">
        <v>165</v>
      </c>
      <c r="BC8" s="254" t="s">
        <v>165</v>
      </c>
      <c r="BD8" s="254" t="s">
        <v>165</v>
      </c>
      <c r="BE8" s="241">
        <f>SUM(BE11,BE41)</f>
        <v>573</v>
      </c>
    </row>
    <row r="9" spans="1:57" ht="12.75" customHeight="1" thickBot="1" x14ac:dyDescent="0.25">
      <c r="A9" s="365"/>
      <c r="B9" s="359"/>
      <c r="C9" s="359"/>
      <c r="D9" s="253" t="s">
        <v>118</v>
      </c>
      <c r="E9" s="241">
        <f t="shared" ref="E9:U9" si="4">SUM(E12,E42)</f>
        <v>0</v>
      </c>
      <c r="F9" s="241">
        <f t="shared" si="4"/>
        <v>0</v>
      </c>
      <c r="G9" s="241">
        <f t="shared" si="4"/>
        <v>0</v>
      </c>
      <c r="H9" s="241">
        <f t="shared" si="4"/>
        <v>0</v>
      </c>
      <c r="I9" s="241">
        <f t="shared" si="4"/>
        <v>0</v>
      </c>
      <c r="J9" s="241">
        <f t="shared" si="4"/>
        <v>0</v>
      </c>
      <c r="K9" s="241">
        <f t="shared" si="4"/>
        <v>0</v>
      </c>
      <c r="L9" s="241">
        <f t="shared" si="4"/>
        <v>0</v>
      </c>
      <c r="M9" s="241">
        <f t="shared" si="4"/>
        <v>0</v>
      </c>
      <c r="N9" s="241">
        <f t="shared" si="4"/>
        <v>0</v>
      </c>
      <c r="O9" s="241">
        <f t="shared" si="4"/>
        <v>0</v>
      </c>
      <c r="P9" s="241">
        <f t="shared" si="4"/>
        <v>0</v>
      </c>
      <c r="Q9" s="241">
        <f t="shared" si="4"/>
        <v>0</v>
      </c>
      <c r="R9" s="241">
        <f t="shared" si="4"/>
        <v>0</v>
      </c>
      <c r="S9" s="241">
        <f t="shared" si="4"/>
        <v>0</v>
      </c>
      <c r="T9" s="241">
        <f t="shared" si="4"/>
        <v>0</v>
      </c>
      <c r="U9" s="241">
        <f t="shared" si="4"/>
        <v>0</v>
      </c>
      <c r="V9" s="254" t="s">
        <v>165</v>
      </c>
      <c r="W9" s="254" t="s">
        <v>165</v>
      </c>
      <c r="X9" s="241">
        <f t="shared" ref="X9:AU9" si="5">SUM(X12,X42)</f>
        <v>0</v>
      </c>
      <c r="Y9" s="241">
        <f t="shared" si="5"/>
        <v>0</v>
      </c>
      <c r="Z9" s="241">
        <f t="shared" si="5"/>
        <v>0</v>
      </c>
      <c r="AA9" s="241">
        <f t="shared" si="5"/>
        <v>0</v>
      </c>
      <c r="AB9" s="241">
        <f t="shared" si="5"/>
        <v>0</v>
      </c>
      <c r="AC9" s="241">
        <f t="shared" si="5"/>
        <v>0</v>
      </c>
      <c r="AD9" s="241">
        <f t="shared" si="5"/>
        <v>0</v>
      </c>
      <c r="AE9" s="241">
        <f t="shared" si="5"/>
        <v>0</v>
      </c>
      <c r="AF9" s="241">
        <f t="shared" si="5"/>
        <v>0</v>
      </c>
      <c r="AG9" s="241">
        <f t="shared" si="5"/>
        <v>0</v>
      </c>
      <c r="AH9" s="241">
        <f t="shared" si="5"/>
        <v>0</v>
      </c>
      <c r="AI9" s="241">
        <f t="shared" si="5"/>
        <v>0</v>
      </c>
      <c r="AJ9" s="241">
        <f t="shared" si="5"/>
        <v>0</v>
      </c>
      <c r="AK9" s="241">
        <f t="shared" si="5"/>
        <v>0</v>
      </c>
      <c r="AL9" s="241">
        <f t="shared" si="5"/>
        <v>0</v>
      </c>
      <c r="AM9" s="241">
        <f t="shared" si="5"/>
        <v>0</v>
      </c>
      <c r="AN9" s="241">
        <f t="shared" si="5"/>
        <v>0</v>
      </c>
      <c r="AO9" s="241">
        <f t="shared" si="5"/>
        <v>0</v>
      </c>
      <c r="AP9" s="241">
        <f t="shared" si="5"/>
        <v>0</v>
      </c>
      <c r="AQ9" s="241">
        <f t="shared" si="5"/>
        <v>0</v>
      </c>
      <c r="AR9" s="241">
        <f t="shared" si="5"/>
        <v>0</v>
      </c>
      <c r="AS9" s="241">
        <f t="shared" si="5"/>
        <v>0</v>
      </c>
      <c r="AT9" s="255">
        <f t="shared" si="5"/>
        <v>0</v>
      </c>
      <c r="AU9" s="255">
        <f t="shared" si="5"/>
        <v>0</v>
      </c>
      <c r="AV9" s="254" t="s">
        <v>165</v>
      </c>
      <c r="AW9" s="254" t="s">
        <v>165</v>
      </c>
      <c r="AX9" s="254" t="s">
        <v>165</v>
      </c>
      <c r="AY9" s="254" t="s">
        <v>165</v>
      </c>
      <c r="AZ9" s="254" t="s">
        <v>165</v>
      </c>
      <c r="BA9" s="254" t="s">
        <v>165</v>
      </c>
      <c r="BB9" s="254" t="s">
        <v>165</v>
      </c>
      <c r="BC9" s="254" t="s">
        <v>165</v>
      </c>
      <c r="BD9" s="254" t="s">
        <v>165</v>
      </c>
      <c r="BE9" s="241">
        <f>SUM(BE12,BE42)</f>
        <v>0</v>
      </c>
    </row>
    <row r="10" spans="1:57" ht="12.75" customHeight="1" thickBot="1" x14ac:dyDescent="0.25">
      <c r="A10" s="365"/>
      <c r="B10" s="357" t="s">
        <v>94</v>
      </c>
      <c r="C10" s="357" t="s">
        <v>271</v>
      </c>
      <c r="D10" s="253" t="s">
        <v>53</v>
      </c>
      <c r="E10" s="241">
        <f>SUM(E13,E16,E19,E22,E25,E28,E31,E34,E37)</f>
        <v>21</v>
      </c>
      <c r="F10" s="241">
        <f t="shared" ref="F10:AU12" si="6">SUM(F13,F16,F19,F22,F25,F28,F31,F34,F37)</f>
        <v>21</v>
      </c>
      <c r="G10" s="241">
        <f t="shared" si="6"/>
        <v>21</v>
      </c>
      <c r="H10" s="241">
        <f t="shared" si="6"/>
        <v>21</v>
      </c>
      <c r="I10" s="241">
        <f t="shared" si="6"/>
        <v>21</v>
      </c>
      <c r="J10" s="241">
        <f t="shared" si="6"/>
        <v>21</v>
      </c>
      <c r="K10" s="241">
        <f t="shared" si="6"/>
        <v>21</v>
      </c>
      <c r="L10" s="241">
        <f t="shared" si="6"/>
        <v>21</v>
      </c>
      <c r="M10" s="241">
        <f t="shared" si="6"/>
        <v>21</v>
      </c>
      <c r="N10" s="241">
        <f t="shared" si="6"/>
        <v>21</v>
      </c>
      <c r="O10" s="241">
        <f t="shared" si="6"/>
        <v>21</v>
      </c>
      <c r="P10" s="241">
        <f t="shared" si="6"/>
        <v>21</v>
      </c>
      <c r="Q10" s="241">
        <f t="shared" si="6"/>
        <v>21</v>
      </c>
      <c r="R10" s="241">
        <f t="shared" si="6"/>
        <v>21</v>
      </c>
      <c r="S10" s="241">
        <f t="shared" si="6"/>
        <v>21</v>
      </c>
      <c r="T10" s="241">
        <f t="shared" si="6"/>
        <v>21</v>
      </c>
      <c r="U10" s="241">
        <f t="shared" si="6"/>
        <v>21</v>
      </c>
      <c r="V10" s="254" t="s">
        <v>165</v>
      </c>
      <c r="W10" s="254" t="s">
        <v>165</v>
      </c>
      <c r="X10" s="241">
        <f t="shared" si="6"/>
        <v>21</v>
      </c>
      <c r="Y10" s="241">
        <f t="shared" si="6"/>
        <v>21</v>
      </c>
      <c r="Z10" s="241">
        <f t="shared" si="6"/>
        <v>22</v>
      </c>
      <c r="AA10" s="241">
        <f t="shared" si="6"/>
        <v>22</v>
      </c>
      <c r="AB10" s="241">
        <f t="shared" si="6"/>
        <v>22</v>
      </c>
      <c r="AC10" s="241">
        <f t="shared" si="6"/>
        <v>22</v>
      </c>
      <c r="AD10" s="241">
        <f t="shared" si="6"/>
        <v>22</v>
      </c>
      <c r="AE10" s="241">
        <f t="shared" si="6"/>
        <v>22</v>
      </c>
      <c r="AF10" s="241">
        <f t="shared" si="6"/>
        <v>22</v>
      </c>
      <c r="AG10" s="241">
        <f t="shared" si="6"/>
        <v>22</v>
      </c>
      <c r="AH10" s="241">
        <f t="shared" si="6"/>
        <v>22</v>
      </c>
      <c r="AI10" s="241">
        <f t="shared" si="6"/>
        <v>23</v>
      </c>
      <c r="AJ10" s="241">
        <f t="shared" si="6"/>
        <v>22</v>
      </c>
      <c r="AK10" s="241">
        <f t="shared" si="6"/>
        <v>23</v>
      </c>
      <c r="AL10" s="241">
        <f t="shared" si="6"/>
        <v>22</v>
      </c>
      <c r="AM10" s="241">
        <f t="shared" si="6"/>
        <v>23</v>
      </c>
      <c r="AN10" s="241">
        <f t="shared" si="6"/>
        <v>22</v>
      </c>
      <c r="AO10" s="241">
        <f t="shared" si="6"/>
        <v>22</v>
      </c>
      <c r="AP10" s="241">
        <f t="shared" si="6"/>
        <v>22</v>
      </c>
      <c r="AQ10" s="241">
        <f t="shared" si="6"/>
        <v>22</v>
      </c>
      <c r="AR10" s="241">
        <f t="shared" si="6"/>
        <v>22</v>
      </c>
      <c r="AS10" s="241">
        <f t="shared" si="6"/>
        <v>22</v>
      </c>
      <c r="AT10" s="255">
        <f t="shared" si="6"/>
        <v>0</v>
      </c>
      <c r="AU10" s="255">
        <f t="shared" si="6"/>
        <v>0</v>
      </c>
      <c r="AV10" s="254" t="s">
        <v>165</v>
      </c>
      <c r="AW10" s="254" t="s">
        <v>165</v>
      </c>
      <c r="AX10" s="254" t="s">
        <v>165</v>
      </c>
      <c r="AY10" s="254" t="s">
        <v>165</v>
      </c>
      <c r="AZ10" s="254" t="s">
        <v>165</v>
      </c>
      <c r="BA10" s="254" t="s">
        <v>165</v>
      </c>
      <c r="BB10" s="254" t="s">
        <v>165</v>
      </c>
      <c r="BC10" s="254" t="s">
        <v>165</v>
      </c>
      <c r="BD10" s="254" t="s">
        <v>165</v>
      </c>
      <c r="BE10" s="242">
        <f>SUM(E10:BD10)</f>
        <v>842</v>
      </c>
    </row>
    <row r="11" spans="1:57" ht="12.75" customHeight="1" thickBot="1" x14ac:dyDescent="0.25">
      <c r="A11" s="365"/>
      <c r="B11" s="358"/>
      <c r="C11" s="358"/>
      <c r="D11" s="253" t="s">
        <v>54</v>
      </c>
      <c r="E11" s="241">
        <f>SUM(E14,E17,E20,E23,E26,E29,E32,E35,E38)</f>
        <v>10</v>
      </c>
      <c r="F11" s="241">
        <f t="shared" si="6"/>
        <v>10</v>
      </c>
      <c r="G11" s="241">
        <f t="shared" si="6"/>
        <v>10</v>
      </c>
      <c r="H11" s="241">
        <f t="shared" si="6"/>
        <v>10</v>
      </c>
      <c r="I11" s="241">
        <f t="shared" si="6"/>
        <v>10</v>
      </c>
      <c r="J11" s="241">
        <f t="shared" si="6"/>
        <v>10</v>
      </c>
      <c r="K11" s="241">
        <f t="shared" si="6"/>
        <v>10</v>
      </c>
      <c r="L11" s="241">
        <f t="shared" si="6"/>
        <v>10</v>
      </c>
      <c r="M11" s="241">
        <f t="shared" si="6"/>
        <v>10</v>
      </c>
      <c r="N11" s="241">
        <f t="shared" si="6"/>
        <v>10</v>
      </c>
      <c r="O11" s="241">
        <f t="shared" si="6"/>
        <v>10</v>
      </c>
      <c r="P11" s="241">
        <f t="shared" si="6"/>
        <v>10</v>
      </c>
      <c r="Q11" s="241">
        <f t="shared" si="6"/>
        <v>10</v>
      </c>
      <c r="R11" s="241">
        <f t="shared" si="6"/>
        <v>10</v>
      </c>
      <c r="S11" s="241">
        <f t="shared" si="6"/>
        <v>10</v>
      </c>
      <c r="T11" s="241">
        <f t="shared" si="6"/>
        <v>10</v>
      </c>
      <c r="U11" s="241">
        <f t="shared" si="6"/>
        <v>10</v>
      </c>
      <c r="V11" s="254" t="s">
        <v>165</v>
      </c>
      <c r="W11" s="254" t="s">
        <v>165</v>
      </c>
      <c r="X11" s="241">
        <f t="shared" si="6"/>
        <v>12</v>
      </c>
      <c r="Y11" s="241">
        <f t="shared" si="6"/>
        <v>12</v>
      </c>
      <c r="Z11" s="241">
        <f t="shared" si="6"/>
        <v>12</v>
      </c>
      <c r="AA11" s="241">
        <f t="shared" si="6"/>
        <v>12</v>
      </c>
      <c r="AB11" s="241">
        <f t="shared" si="6"/>
        <v>12</v>
      </c>
      <c r="AC11" s="241">
        <f t="shared" si="6"/>
        <v>12</v>
      </c>
      <c r="AD11" s="241">
        <f t="shared" si="6"/>
        <v>12</v>
      </c>
      <c r="AE11" s="241">
        <f t="shared" si="6"/>
        <v>12</v>
      </c>
      <c r="AF11" s="241">
        <f t="shared" si="6"/>
        <v>12</v>
      </c>
      <c r="AG11" s="241">
        <f t="shared" si="6"/>
        <v>12</v>
      </c>
      <c r="AH11" s="241">
        <f t="shared" si="6"/>
        <v>12</v>
      </c>
      <c r="AI11" s="241">
        <f t="shared" si="6"/>
        <v>12</v>
      </c>
      <c r="AJ11" s="241">
        <f t="shared" si="6"/>
        <v>12</v>
      </c>
      <c r="AK11" s="241">
        <f t="shared" si="6"/>
        <v>12</v>
      </c>
      <c r="AL11" s="241">
        <f t="shared" si="6"/>
        <v>12</v>
      </c>
      <c r="AM11" s="241">
        <f t="shared" si="6"/>
        <v>12</v>
      </c>
      <c r="AN11" s="241">
        <f t="shared" si="6"/>
        <v>12</v>
      </c>
      <c r="AO11" s="241">
        <f t="shared" si="6"/>
        <v>12</v>
      </c>
      <c r="AP11" s="241">
        <f t="shared" si="6"/>
        <v>12</v>
      </c>
      <c r="AQ11" s="241">
        <f t="shared" si="6"/>
        <v>12</v>
      </c>
      <c r="AR11" s="241">
        <f t="shared" si="6"/>
        <v>12</v>
      </c>
      <c r="AS11" s="241">
        <f t="shared" si="6"/>
        <v>12</v>
      </c>
      <c r="AT11" s="255">
        <f t="shared" si="6"/>
        <v>0</v>
      </c>
      <c r="AU11" s="255">
        <f t="shared" si="6"/>
        <v>0</v>
      </c>
      <c r="AV11" s="254" t="s">
        <v>165</v>
      </c>
      <c r="AW11" s="254" t="s">
        <v>165</v>
      </c>
      <c r="AX11" s="254" t="s">
        <v>165</v>
      </c>
      <c r="AY11" s="254" t="s">
        <v>165</v>
      </c>
      <c r="AZ11" s="254" t="s">
        <v>165</v>
      </c>
      <c r="BA11" s="254" t="s">
        <v>165</v>
      </c>
      <c r="BB11" s="254" t="s">
        <v>165</v>
      </c>
      <c r="BC11" s="254" t="s">
        <v>165</v>
      </c>
      <c r="BD11" s="254" t="s">
        <v>165</v>
      </c>
      <c r="BE11" s="242">
        <f>SUM(E11:BD11)</f>
        <v>434</v>
      </c>
    </row>
    <row r="12" spans="1:57" ht="12.75" customHeight="1" thickBot="1" x14ac:dyDescent="0.25">
      <c r="A12" s="365"/>
      <c r="B12" s="359"/>
      <c r="C12" s="359"/>
      <c r="D12" s="253" t="s">
        <v>118</v>
      </c>
      <c r="E12" s="241">
        <f>SUM(E15,E18,E21,E24,E27,E30,E33,E36,E39)</f>
        <v>0</v>
      </c>
      <c r="F12" s="241">
        <f t="shared" si="6"/>
        <v>0</v>
      </c>
      <c r="G12" s="241">
        <f t="shared" si="6"/>
        <v>0</v>
      </c>
      <c r="H12" s="241">
        <f t="shared" si="6"/>
        <v>0</v>
      </c>
      <c r="I12" s="241">
        <f t="shared" si="6"/>
        <v>0</v>
      </c>
      <c r="J12" s="241">
        <f t="shared" si="6"/>
        <v>0</v>
      </c>
      <c r="K12" s="241">
        <f t="shared" si="6"/>
        <v>0</v>
      </c>
      <c r="L12" s="241">
        <f t="shared" si="6"/>
        <v>0</v>
      </c>
      <c r="M12" s="241">
        <f t="shared" si="6"/>
        <v>0</v>
      </c>
      <c r="N12" s="241">
        <f t="shared" si="6"/>
        <v>0</v>
      </c>
      <c r="O12" s="241">
        <f t="shared" si="6"/>
        <v>0</v>
      </c>
      <c r="P12" s="241">
        <f t="shared" si="6"/>
        <v>0</v>
      </c>
      <c r="Q12" s="241">
        <f t="shared" si="6"/>
        <v>0</v>
      </c>
      <c r="R12" s="241">
        <f t="shared" si="6"/>
        <v>0</v>
      </c>
      <c r="S12" s="241">
        <f t="shared" si="6"/>
        <v>0</v>
      </c>
      <c r="T12" s="241">
        <f t="shared" si="6"/>
        <v>0</v>
      </c>
      <c r="U12" s="241">
        <f t="shared" si="6"/>
        <v>0</v>
      </c>
      <c r="V12" s="254" t="s">
        <v>165</v>
      </c>
      <c r="W12" s="254" t="s">
        <v>165</v>
      </c>
      <c r="X12" s="241">
        <f t="shared" si="6"/>
        <v>0</v>
      </c>
      <c r="Y12" s="241">
        <f t="shared" si="6"/>
        <v>0</v>
      </c>
      <c r="Z12" s="241">
        <f t="shared" si="6"/>
        <v>0</v>
      </c>
      <c r="AA12" s="241">
        <f t="shared" si="6"/>
        <v>0</v>
      </c>
      <c r="AB12" s="241">
        <f t="shared" si="6"/>
        <v>0</v>
      </c>
      <c r="AC12" s="241">
        <f t="shared" si="6"/>
        <v>0</v>
      </c>
      <c r="AD12" s="241">
        <f t="shared" si="6"/>
        <v>0</v>
      </c>
      <c r="AE12" s="241">
        <f t="shared" si="6"/>
        <v>0</v>
      </c>
      <c r="AF12" s="241">
        <f t="shared" si="6"/>
        <v>0</v>
      </c>
      <c r="AG12" s="241">
        <f t="shared" si="6"/>
        <v>0</v>
      </c>
      <c r="AH12" s="241">
        <f t="shared" si="6"/>
        <v>0</v>
      </c>
      <c r="AI12" s="241">
        <f t="shared" si="6"/>
        <v>0</v>
      </c>
      <c r="AJ12" s="241">
        <f t="shared" si="6"/>
        <v>0</v>
      </c>
      <c r="AK12" s="241">
        <f t="shared" si="6"/>
        <v>0</v>
      </c>
      <c r="AL12" s="241">
        <f t="shared" si="6"/>
        <v>0</v>
      </c>
      <c r="AM12" s="241">
        <f t="shared" si="6"/>
        <v>0</v>
      </c>
      <c r="AN12" s="241">
        <f t="shared" si="6"/>
        <v>0</v>
      </c>
      <c r="AO12" s="241">
        <f t="shared" si="6"/>
        <v>0</v>
      </c>
      <c r="AP12" s="241">
        <f t="shared" si="6"/>
        <v>0</v>
      </c>
      <c r="AQ12" s="241">
        <f t="shared" si="6"/>
        <v>0</v>
      </c>
      <c r="AR12" s="241">
        <f t="shared" si="6"/>
        <v>0</v>
      </c>
      <c r="AS12" s="241">
        <f t="shared" si="6"/>
        <v>0</v>
      </c>
      <c r="AT12" s="255">
        <f t="shared" si="6"/>
        <v>0</v>
      </c>
      <c r="AU12" s="255">
        <f t="shared" si="6"/>
        <v>0</v>
      </c>
      <c r="AV12" s="254" t="s">
        <v>165</v>
      </c>
      <c r="AW12" s="254" t="s">
        <v>165</v>
      </c>
      <c r="AX12" s="254" t="s">
        <v>165</v>
      </c>
      <c r="AY12" s="254" t="s">
        <v>165</v>
      </c>
      <c r="AZ12" s="254" t="s">
        <v>165</v>
      </c>
      <c r="BA12" s="254" t="s">
        <v>165</v>
      </c>
      <c r="BB12" s="254" t="s">
        <v>165</v>
      </c>
      <c r="BC12" s="254" t="s">
        <v>165</v>
      </c>
      <c r="BD12" s="254" t="s">
        <v>165</v>
      </c>
      <c r="BE12" s="241">
        <f>SUM(BE15,BE18,BE21,BE24,BE27,BE30,BE33,BE36,BE39)</f>
        <v>0</v>
      </c>
    </row>
    <row r="13" spans="1:57" ht="12.75" customHeight="1" thickBot="1" x14ac:dyDescent="0.25">
      <c r="A13" s="365"/>
      <c r="B13" s="326" t="s">
        <v>291</v>
      </c>
      <c r="C13" s="335" t="s">
        <v>0</v>
      </c>
      <c r="D13" s="17" t="s">
        <v>53</v>
      </c>
      <c r="E13" s="268">
        <v>2</v>
      </c>
      <c r="F13" s="268">
        <v>2</v>
      </c>
      <c r="G13" s="268">
        <v>2</v>
      </c>
      <c r="H13" s="268">
        <v>2</v>
      </c>
      <c r="I13" s="268">
        <v>2</v>
      </c>
      <c r="J13" s="268">
        <v>2</v>
      </c>
      <c r="K13" s="268">
        <v>2</v>
      </c>
      <c r="L13" s="268">
        <v>2</v>
      </c>
      <c r="M13" s="268">
        <v>2</v>
      </c>
      <c r="N13" s="268">
        <v>2</v>
      </c>
      <c r="O13" s="268">
        <v>2</v>
      </c>
      <c r="P13" s="268">
        <v>2</v>
      </c>
      <c r="Q13" s="268">
        <v>2</v>
      </c>
      <c r="R13" s="268">
        <v>2</v>
      </c>
      <c r="S13" s="268">
        <v>2</v>
      </c>
      <c r="T13" s="268">
        <v>2</v>
      </c>
      <c r="U13" s="228">
        <v>2</v>
      </c>
      <c r="V13" s="229" t="s">
        <v>165</v>
      </c>
      <c r="W13" s="229" t="s">
        <v>165</v>
      </c>
      <c r="X13" s="228">
        <v>2</v>
      </c>
      <c r="Y13" s="228">
        <v>2</v>
      </c>
      <c r="Z13" s="228">
        <v>2</v>
      </c>
      <c r="AA13" s="228">
        <v>2</v>
      </c>
      <c r="AB13" s="228">
        <v>2</v>
      </c>
      <c r="AC13" s="228">
        <v>2</v>
      </c>
      <c r="AD13" s="228">
        <v>2</v>
      </c>
      <c r="AE13" s="228">
        <v>2</v>
      </c>
      <c r="AF13" s="228">
        <v>2</v>
      </c>
      <c r="AG13" s="228">
        <v>2</v>
      </c>
      <c r="AH13" s="228">
        <v>2</v>
      </c>
      <c r="AI13" s="228">
        <v>2</v>
      </c>
      <c r="AJ13" s="228">
        <v>2</v>
      </c>
      <c r="AK13" s="228">
        <v>2</v>
      </c>
      <c r="AL13" s="228">
        <v>2</v>
      </c>
      <c r="AM13" s="228">
        <v>2</v>
      </c>
      <c r="AN13" s="228">
        <v>2</v>
      </c>
      <c r="AO13" s="228">
        <v>2</v>
      </c>
      <c r="AP13" s="228">
        <v>2</v>
      </c>
      <c r="AQ13" s="228">
        <v>2</v>
      </c>
      <c r="AR13" s="228">
        <v>2</v>
      </c>
      <c r="AS13" s="228">
        <v>2</v>
      </c>
      <c r="AT13" s="230">
        <v>0</v>
      </c>
      <c r="AU13" s="230">
        <v>0</v>
      </c>
      <c r="AV13" s="229" t="s">
        <v>165</v>
      </c>
      <c r="AW13" s="229" t="s">
        <v>165</v>
      </c>
      <c r="AX13" s="229" t="s">
        <v>165</v>
      </c>
      <c r="AY13" s="229" t="s">
        <v>165</v>
      </c>
      <c r="AZ13" s="229" t="s">
        <v>165</v>
      </c>
      <c r="BA13" s="229" t="s">
        <v>165</v>
      </c>
      <c r="BB13" s="229" t="s">
        <v>165</v>
      </c>
      <c r="BC13" s="229" t="s">
        <v>165</v>
      </c>
      <c r="BD13" s="229" t="s">
        <v>165</v>
      </c>
      <c r="BE13" s="228">
        <f>SUM(E13:BD13)</f>
        <v>78</v>
      </c>
    </row>
    <row r="14" spans="1:57" ht="12.75" customHeight="1" thickBot="1" x14ac:dyDescent="0.25">
      <c r="A14" s="365"/>
      <c r="B14" s="327"/>
      <c r="C14" s="336"/>
      <c r="D14" s="17" t="s">
        <v>54</v>
      </c>
      <c r="E14" s="268">
        <v>1</v>
      </c>
      <c r="F14" s="268">
        <v>1</v>
      </c>
      <c r="G14" s="274">
        <v>1</v>
      </c>
      <c r="H14" s="274">
        <v>1</v>
      </c>
      <c r="I14" s="274">
        <v>1</v>
      </c>
      <c r="J14" s="274">
        <v>1</v>
      </c>
      <c r="K14" s="274">
        <v>1</v>
      </c>
      <c r="L14" s="274">
        <v>1</v>
      </c>
      <c r="M14" s="274">
        <v>1</v>
      </c>
      <c r="N14" s="274">
        <v>1</v>
      </c>
      <c r="O14" s="274">
        <v>1</v>
      </c>
      <c r="P14" s="274">
        <v>1</v>
      </c>
      <c r="Q14" s="274">
        <v>1</v>
      </c>
      <c r="R14" s="274">
        <v>1</v>
      </c>
      <c r="S14" s="274">
        <v>1</v>
      </c>
      <c r="T14" s="274">
        <v>1</v>
      </c>
      <c r="U14" s="274">
        <v>1</v>
      </c>
      <c r="V14" s="229" t="s">
        <v>165</v>
      </c>
      <c r="W14" s="229" t="s">
        <v>165</v>
      </c>
      <c r="X14" s="268">
        <v>1</v>
      </c>
      <c r="Y14" s="274">
        <v>1</v>
      </c>
      <c r="Z14" s="274">
        <v>1</v>
      </c>
      <c r="AA14" s="274">
        <v>1</v>
      </c>
      <c r="AB14" s="274">
        <v>1</v>
      </c>
      <c r="AC14" s="274">
        <v>1</v>
      </c>
      <c r="AD14" s="274">
        <v>1</v>
      </c>
      <c r="AE14" s="274">
        <v>1</v>
      </c>
      <c r="AF14" s="274">
        <v>1</v>
      </c>
      <c r="AG14" s="274">
        <v>1</v>
      </c>
      <c r="AH14" s="274">
        <v>1</v>
      </c>
      <c r="AI14" s="274">
        <v>1</v>
      </c>
      <c r="AJ14" s="274">
        <v>1</v>
      </c>
      <c r="AK14" s="274">
        <v>1</v>
      </c>
      <c r="AL14" s="274">
        <v>1</v>
      </c>
      <c r="AM14" s="274">
        <v>1</v>
      </c>
      <c r="AN14" s="274">
        <v>1</v>
      </c>
      <c r="AO14" s="274">
        <v>1</v>
      </c>
      <c r="AP14" s="274">
        <v>1</v>
      </c>
      <c r="AQ14" s="274">
        <v>1</v>
      </c>
      <c r="AR14" s="274">
        <v>1</v>
      </c>
      <c r="AS14" s="274">
        <v>1</v>
      </c>
      <c r="AT14" s="230">
        <v>0</v>
      </c>
      <c r="AU14" s="230">
        <v>0</v>
      </c>
      <c r="AV14" s="229" t="s">
        <v>165</v>
      </c>
      <c r="AW14" s="229" t="s">
        <v>165</v>
      </c>
      <c r="AX14" s="229" t="s">
        <v>165</v>
      </c>
      <c r="AY14" s="229" t="s">
        <v>165</v>
      </c>
      <c r="AZ14" s="229" t="s">
        <v>165</v>
      </c>
      <c r="BA14" s="229" t="s">
        <v>165</v>
      </c>
      <c r="BB14" s="229" t="s">
        <v>165</v>
      </c>
      <c r="BC14" s="229" t="s">
        <v>165</v>
      </c>
      <c r="BD14" s="229" t="s">
        <v>165</v>
      </c>
      <c r="BE14" s="228">
        <f>SUM(E14:BD14)</f>
        <v>39</v>
      </c>
    </row>
    <row r="15" spans="1:57" ht="12.75" customHeight="1" thickBot="1" x14ac:dyDescent="0.25">
      <c r="A15" s="365"/>
      <c r="B15" s="328"/>
      <c r="C15" s="337"/>
      <c r="D15" s="17" t="s">
        <v>118</v>
      </c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29" t="s">
        <v>165</v>
      </c>
      <c r="W15" s="229" t="s">
        <v>165</v>
      </c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30">
        <v>0</v>
      </c>
      <c r="AU15" s="230">
        <v>0</v>
      </c>
      <c r="AV15" s="229" t="s">
        <v>165</v>
      </c>
      <c r="AW15" s="229" t="s">
        <v>165</v>
      </c>
      <c r="AX15" s="229" t="s">
        <v>165</v>
      </c>
      <c r="AY15" s="229" t="s">
        <v>165</v>
      </c>
      <c r="AZ15" s="229" t="s">
        <v>165</v>
      </c>
      <c r="BA15" s="229" t="s">
        <v>165</v>
      </c>
      <c r="BB15" s="229" t="s">
        <v>165</v>
      </c>
      <c r="BC15" s="229" t="s">
        <v>165</v>
      </c>
      <c r="BD15" s="229" t="s">
        <v>165</v>
      </c>
      <c r="BE15" s="228">
        <f t="shared" ref="BE15:BE39" si="7">SUM(E15:BD15)</f>
        <v>0</v>
      </c>
    </row>
    <row r="16" spans="1:57" ht="12.75" customHeight="1" thickBot="1" x14ac:dyDescent="0.25">
      <c r="A16" s="365"/>
      <c r="B16" s="326" t="s">
        <v>292</v>
      </c>
      <c r="C16" s="335" t="s">
        <v>1</v>
      </c>
      <c r="D16" s="17" t="s">
        <v>53</v>
      </c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28"/>
      <c r="V16" s="229" t="s">
        <v>165</v>
      </c>
      <c r="W16" s="229" t="s">
        <v>165</v>
      </c>
      <c r="X16" s="228">
        <v>3</v>
      </c>
      <c r="Y16" s="228">
        <v>3</v>
      </c>
      <c r="Z16" s="228">
        <v>3</v>
      </c>
      <c r="AA16" s="228">
        <v>3</v>
      </c>
      <c r="AB16" s="228">
        <v>3</v>
      </c>
      <c r="AC16" s="228">
        <v>4</v>
      </c>
      <c r="AD16" s="228">
        <v>4</v>
      </c>
      <c r="AE16" s="228">
        <v>4</v>
      </c>
      <c r="AF16" s="228">
        <v>4</v>
      </c>
      <c r="AG16" s="228">
        <v>4</v>
      </c>
      <c r="AH16" s="228">
        <v>3</v>
      </c>
      <c r="AI16" s="228">
        <v>4</v>
      </c>
      <c r="AJ16" s="228">
        <v>3</v>
      </c>
      <c r="AK16" s="228">
        <v>4</v>
      </c>
      <c r="AL16" s="228">
        <v>3</v>
      </c>
      <c r="AM16" s="228">
        <v>4</v>
      </c>
      <c r="AN16" s="228">
        <v>3</v>
      </c>
      <c r="AO16" s="228">
        <v>3</v>
      </c>
      <c r="AP16" s="228">
        <v>3</v>
      </c>
      <c r="AQ16" s="228">
        <v>3</v>
      </c>
      <c r="AR16" s="228">
        <v>3</v>
      </c>
      <c r="AS16" s="228">
        <v>3</v>
      </c>
      <c r="AT16" s="230">
        <v>0</v>
      </c>
      <c r="AU16" s="230">
        <v>0</v>
      </c>
      <c r="AV16" s="229" t="s">
        <v>165</v>
      </c>
      <c r="AW16" s="229" t="s">
        <v>165</v>
      </c>
      <c r="AX16" s="229" t="s">
        <v>165</v>
      </c>
      <c r="AY16" s="229" t="s">
        <v>165</v>
      </c>
      <c r="AZ16" s="229" t="s">
        <v>165</v>
      </c>
      <c r="BA16" s="229" t="s">
        <v>165</v>
      </c>
      <c r="BB16" s="229" t="s">
        <v>165</v>
      </c>
      <c r="BC16" s="229" t="s">
        <v>165</v>
      </c>
      <c r="BD16" s="229" t="s">
        <v>165</v>
      </c>
      <c r="BE16" s="228">
        <f t="shared" si="7"/>
        <v>74</v>
      </c>
    </row>
    <row r="17" spans="1:57" ht="12.75" customHeight="1" thickBot="1" x14ac:dyDescent="0.25">
      <c r="A17" s="365"/>
      <c r="B17" s="327"/>
      <c r="C17" s="336"/>
      <c r="D17" s="17" t="s">
        <v>54</v>
      </c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29" t="s">
        <v>165</v>
      </c>
      <c r="W17" s="229" t="s">
        <v>165</v>
      </c>
      <c r="X17" s="268">
        <v>1</v>
      </c>
      <c r="Y17" s="274">
        <v>1</v>
      </c>
      <c r="Z17" s="274">
        <v>1</v>
      </c>
      <c r="AA17" s="274">
        <v>1</v>
      </c>
      <c r="AB17" s="274">
        <v>1</v>
      </c>
      <c r="AC17" s="274">
        <v>2</v>
      </c>
      <c r="AD17" s="274">
        <v>2</v>
      </c>
      <c r="AE17" s="274">
        <v>2</v>
      </c>
      <c r="AF17" s="274">
        <v>2</v>
      </c>
      <c r="AG17" s="274">
        <v>2</v>
      </c>
      <c r="AH17" s="274">
        <v>1</v>
      </c>
      <c r="AI17" s="274">
        <v>2</v>
      </c>
      <c r="AJ17" s="274">
        <v>1</v>
      </c>
      <c r="AK17" s="274">
        <v>2</v>
      </c>
      <c r="AL17" s="274">
        <v>2</v>
      </c>
      <c r="AM17" s="274">
        <v>2</v>
      </c>
      <c r="AN17" s="274">
        <v>2</v>
      </c>
      <c r="AO17" s="274">
        <v>2</v>
      </c>
      <c r="AP17" s="274">
        <v>2</v>
      </c>
      <c r="AQ17" s="274">
        <v>2</v>
      </c>
      <c r="AR17" s="274">
        <v>2</v>
      </c>
      <c r="AS17" s="274">
        <v>2</v>
      </c>
      <c r="AT17" s="230">
        <v>0</v>
      </c>
      <c r="AU17" s="230">
        <v>0</v>
      </c>
      <c r="AV17" s="229" t="s">
        <v>165</v>
      </c>
      <c r="AW17" s="229" t="s">
        <v>165</v>
      </c>
      <c r="AX17" s="229" t="s">
        <v>165</v>
      </c>
      <c r="AY17" s="229" t="s">
        <v>165</v>
      </c>
      <c r="AZ17" s="229" t="s">
        <v>165</v>
      </c>
      <c r="BA17" s="229" t="s">
        <v>165</v>
      </c>
      <c r="BB17" s="229" t="s">
        <v>165</v>
      </c>
      <c r="BC17" s="229" t="s">
        <v>165</v>
      </c>
      <c r="BD17" s="229" t="s">
        <v>165</v>
      </c>
      <c r="BE17" s="228">
        <f t="shared" si="7"/>
        <v>37</v>
      </c>
    </row>
    <row r="18" spans="1:57" ht="12.75" customHeight="1" thickBot="1" x14ac:dyDescent="0.25">
      <c r="A18" s="365"/>
      <c r="B18" s="328"/>
      <c r="C18" s="337"/>
      <c r="D18" s="17" t="s">
        <v>118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29" t="s">
        <v>165</v>
      </c>
      <c r="W18" s="229" t="s">
        <v>165</v>
      </c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30">
        <v>0</v>
      </c>
      <c r="AU18" s="230">
        <v>0</v>
      </c>
      <c r="AV18" s="229" t="s">
        <v>165</v>
      </c>
      <c r="AW18" s="229" t="s">
        <v>165</v>
      </c>
      <c r="AX18" s="229" t="s">
        <v>165</v>
      </c>
      <c r="AY18" s="229" t="s">
        <v>165</v>
      </c>
      <c r="AZ18" s="229" t="s">
        <v>165</v>
      </c>
      <c r="BA18" s="229" t="s">
        <v>165</v>
      </c>
      <c r="BB18" s="229" t="s">
        <v>165</v>
      </c>
      <c r="BC18" s="229" t="s">
        <v>165</v>
      </c>
      <c r="BD18" s="229" t="s">
        <v>165</v>
      </c>
      <c r="BE18" s="228">
        <f t="shared" si="7"/>
        <v>0</v>
      </c>
    </row>
    <row r="19" spans="1:57" ht="12.75" customHeight="1" thickBot="1" x14ac:dyDescent="0.25">
      <c r="A19" s="365"/>
      <c r="B19" s="326" t="s">
        <v>293</v>
      </c>
      <c r="C19" s="335" t="s">
        <v>2</v>
      </c>
      <c r="D19" s="17" t="s">
        <v>53</v>
      </c>
      <c r="E19" s="268">
        <v>3</v>
      </c>
      <c r="F19" s="268">
        <v>3</v>
      </c>
      <c r="G19" s="268">
        <v>3</v>
      </c>
      <c r="H19" s="268">
        <v>3</v>
      </c>
      <c r="I19" s="268">
        <v>3</v>
      </c>
      <c r="J19" s="268">
        <v>3</v>
      </c>
      <c r="K19" s="268">
        <v>3</v>
      </c>
      <c r="L19" s="268">
        <v>3</v>
      </c>
      <c r="M19" s="268">
        <v>3</v>
      </c>
      <c r="N19" s="268">
        <v>3</v>
      </c>
      <c r="O19" s="268">
        <v>3</v>
      </c>
      <c r="P19" s="268">
        <v>3</v>
      </c>
      <c r="Q19" s="268">
        <v>3</v>
      </c>
      <c r="R19" s="268">
        <v>3</v>
      </c>
      <c r="S19" s="268">
        <v>3</v>
      </c>
      <c r="T19" s="268">
        <v>3</v>
      </c>
      <c r="U19" s="268">
        <v>3</v>
      </c>
      <c r="V19" s="229" t="s">
        <v>165</v>
      </c>
      <c r="W19" s="229" t="s">
        <v>165</v>
      </c>
      <c r="X19" s="268">
        <v>3</v>
      </c>
      <c r="Y19" s="268">
        <v>3</v>
      </c>
      <c r="Z19" s="268">
        <v>3</v>
      </c>
      <c r="AA19" s="268">
        <v>3</v>
      </c>
      <c r="AB19" s="268">
        <v>3</v>
      </c>
      <c r="AC19" s="268">
        <v>3</v>
      </c>
      <c r="AD19" s="268">
        <v>3</v>
      </c>
      <c r="AE19" s="268">
        <v>3</v>
      </c>
      <c r="AF19" s="268">
        <v>3</v>
      </c>
      <c r="AG19" s="268">
        <v>3</v>
      </c>
      <c r="AH19" s="268">
        <v>3</v>
      </c>
      <c r="AI19" s="268">
        <v>3</v>
      </c>
      <c r="AJ19" s="268">
        <v>3</v>
      </c>
      <c r="AK19" s="268">
        <v>3</v>
      </c>
      <c r="AL19" s="268">
        <v>3</v>
      </c>
      <c r="AM19" s="268">
        <v>3</v>
      </c>
      <c r="AN19" s="268">
        <v>3</v>
      </c>
      <c r="AO19" s="268">
        <v>3</v>
      </c>
      <c r="AP19" s="268">
        <v>3</v>
      </c>
      <c r="AQ19" s="268">
        <v>3</v>
      </c>
      <c r="AR19" s="268">
        <v>3</v>
      </c>
      <c r="AS19" s="268">
        <v>3</v>
      </c>
      <c r="AT19" s="230">
        <v>0</v>
      </c>
      <c r="AU19" s="230">
        <v>0</v>
      </c>
      <c r="AV19" s="229" t="s">
        <v>165</v>
      </c>
      <c r="AW19" s="229" t="s">
        <v>165</v>
      </c>
      <c r="AX19" s="229" t="s">
        <v>165</v>
      </c>
      <c r="AY19" s="229" t="s">
        <v>165</v>
      </c>
      <c r="AZ19" s="229" t="s">
        <v>165</v>
      </c>
      <c r="BA19" s="229" t="s">
        <v>165</v>
      </c>
      <c r="BB19" s="229" t="s">
        <v>165</v>
      </c>
      <c r="BC19" s="229" t="s">
        <v>165</v>
      </c>
      <c r="BD19" s="229" t="s">
        <v>165</v>
      </c>
      <c r="BE19" s="228">
        <f t="shared" si="7"/>
        <v>117</v>
      </c>
    </row>
    <row r="20" spans="1:57" ht="12.75" customHeight="1" thickBot="1" x14ac:dyDescent="0.25">
      <c r="A20" s="365"/>
      <c r="B20" s="327"/>
      <c r="C20" s="336"/>
      <c r="D20" s="17" t="s">
        <v>54</v>
      </c>
      <c r="E20" s="268">
        <v>2</v>
      </c>
      <c r="F20" s="274">
        <v>2</v>
      </c>
      <c r="G20" s="274">
        <v>2</v>
      </c>
      <c r="H20" s="274">
        <v>2</v>
      </c>
      <c r="I20" s="274">
        <v>2</v>
      </c>
      <c r="J20" s="274">
        <v>2</v>
      </c>
      <c r="K20" s="274">
        <v>2</v>
      </c>
      <c r="L20" s="274">
        <v>2</v>
      </c>
      <c r="M20" s="274">
        <v>2</v>
      </c>
      <c r="N20" s="274">
        <v>2</v>
      </c>
      <c r="O20" s="274">
        <v>2</v>
      </c>
      <c r="P20" s="274">
        <v>2</v>
      </c>
      <c r="Q20" s="274">
        <v>2</v>
      </c>
      <c r="R20" s="274">
        <v>2</v>
      </c>
      <c r="S20" s="274">
        <v>2</v>
      </c>
      <c r="T20" s="274">
        <v>2</v>
      </c>
      <c r="U20" s="274">
        <v>2</v>
      </c>
      <c r="V20" s="229" t="s">
        <v>165</v>
      </c>
      <c r="W20" s="229" t="s">
        <v>165</v>
      </c>
      <c r="X20" s="268">
        <v>1</v>
      </c>
      <c r="Y20" s="274">
        <v>2</v>
      </c>
      <c r="Z20" s="274">
        <v>1</v>
      </c>
      <c r="AA20" s="274">
        <v>2</v>
      </c>
      <c r="AB20" s="274">
        <v>1</v>
      </c>
      <c r="AC20" s="274">
        <v>2</v>
      </c>
      <c r="AD20" s="274">
        <v>1</v>
      </c>
      <c r="AE20" s="274">
        <v>1</v>
      </c>
      <c r="AF20" s="274">
        <v>1</v>
      </c>
      <c r="AG20" s="274">
        <v>1</v>
      </c>
      <c r="AH20" s="274">
        <v>1</v>
      </c>
      <c r="AI20" s="274">
        <v>1</v>
      </c>
      <c r="AJ20" s="274">
        <v>1</v>
      </c>
      <c r="AK20" s="274">
        <v>1</v>
      </c>
      <c r="AL20" s="274">
        <v>1</v>
      </c>
      <c r="AM20" s="274">
        <v>1</v>
      </c>
      <c r="AN20" s="274">
        <v>1</v>
      </c>
      <c r="AO20" s="274">
        <v>1</v>
      </c>
      <c r="AP20" s="274">
        <v>1</v>
      </c>
      <c r="AQ20" s="274">
        <v>1</v>
      </c>
      <c r="AR20" s="274">
        <v>1</v>
      </c>
      <c r="AS20" s="274">
        <v>1</v>
      </c>
      <c r="AT20" s="230">
        <v>0</v>
      </c>
      <c r="AU20" s="230">
        <v>0</v>
      </c>
      <c r="AV20" s="229" t="s">
        <v>165</v>
      </c>
      <c r="AW20" s="229" t="s">
        <v>165</v>
      </c>
      <c r="AX20" s="229" t="s">
        <v>165</v>
      </c>
      <c r="AY20" s="229" t="s">
        <v>165</v>
      </c>
      <c r="AZ20" s="229" t="s">
        <v>165</v>
      </c>
      <c r="BA20" s="229" t="s">
        <v>165</v>
      </c>
      <c r="BB20" s="229" t="s">
        <v>165</v>
      </c>
      <c r="BC20" s="229" t="s">
        <v>165</v>
      </c>
      <c r="BD20" s="229" t="s">
        <v>165</v>
      </c>
      <c r="BE20" s="256">
        <f t="shared" si="7"/>
        <v>59</v>
      </c>
    </row>
    <row r="21" spans="1:57" ht="12.75" customHeight="1" thickBot="1" x14ac:dyDescent="0.25">
      <c r="A21" s="365"/>
      <c r="B21" s="328"/>
      <c r="C21" s="337"/>
      <c r="D21" s="17" t="s">
        <v>118</v>
      </c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29" t="s">
        <v>165</v>
      </c>
      <c r="W21" s="229" t="s">
        <v>165</v>
      </c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30">
        <v>0</v>
      </c>
      <c r="AU21" s="230">
        <v>0</v>
      </c>
      <c r="AV21" s="229" t="s">
        <v>165</v>
      </c>
      <c r="AW21" s="229" t="s">
        <v>165</v>
      </c>
      <c r="AX21" s="229" t="s">
        <v>165</v>
      </c>
      <c r="AY21" s="229" t="s">
        <v>165</v>
      </c>
      <c r="AZ21" s="229" t="s">
        <v>165</v>
      </c>
      <c r="BA21" s="229" t="s">
        <v>165</v>
      </c>
      <c r="BB21" s="229" t="s">
        <v>165</v>
      </c>
      <c r="BC21" s="229" t="s">
        <v>165</v>
      </c>
      <c r="BD21" s="229" t="s">
        <v>165</v>
      </c>
      <c r="BE21" s="228">
        <f t="shared" si="7"/>
        <v>0</v>
      </c>
    </row>
    <row r="22" spans="1:57" ht="12.75" customHeight="1" thickBot="1" x14ac:dyDescent="0.25">
      <c r="A22" s="365"/>
      <c r="B22" s="326" t="s">
        <v>286</v>
      </c>
      <c r="C22" s="335" t="s">
        <v>272</v>
      </c>
      <c r="D22" s="17" t="s">
        <v>53</v>
      </c>
      <c r="E22" s="268">
        <v>3</v>
      </c>
      <c r="F22" s="268">
        <v>3</v>
      </c>
      <c r="G22" s="268">
        <v>3</v>
      </c>
      <c r="H22" s="268">
        <v>3</v>
      </c>
      <c r="I22" s="268">
        <v>3</v>
      </c>
      <c r="J22" s="268">
        <v>3</v>
      </c>
      <c r="K22" s="268">
        <v>3</v>
      </c>
      <c r="L22" s="268">
        <v>3</v>
      </c>
      <c r="M22" s="268">
        <v>3</v>
      </c>
      <c r="N22" s="268">
        <v>3</v>
      </c>
      <c r="O22" s="268">
        <v>3</v>
      </c>
      <c r="P22" s="268">
        <v>3</v>
      </c>
      <c r="Q22" s="268">
        <v>3</v>
      </c>
      <c r="R22" s="268">
        <v>3</v>
      </c>
      <c r="S22" s="268">
        <v>3</v>
      </c>
      <c r="T22" s="268">
        <v>3</v>
      </c>
      <c r="U22" s="228">
        <v>3</v>
      </c>
      <c r="V22" s="229" t="s">
        <v>165</v>
      </c>
      <c r="W22" s="229" t="s">
        <v>165</v>
      </c>
      <c r="X22" s="228">
        <v>3</v>
      </c>
      <c r="Y22" s="228">
        <v>3</v>
      </c>
      <c r="Z22" s="228">
        <v>3</v>
      </c>
      <c r="AA22" s="228">
        <v>3</v>
      </c>
      <c r="AB22" s="228">
        <v>3</v>
      </c>
      <c r="AC22" s="228">
        <v>3</v>
      </c>
      <c r="AD22" s="228">
        <v>3</v>
      </c>
      <c r="AE22" s="228">
        <v>3</v>
      </c>
      <c r="AF22" s="228">
        <v>3</v>
      </c>
      <c r="AG22" s="228">
        <v>3</v>
      </c>
      <c r="AH22" s="228">
        <v>3</v>
      </c>
      <c r="AI22" s="228">
        <v>3</v>
      </c>
      <c r="AJ22" s="228">
        <v>3</v>
      </c>
      <c r="AK22" s="228">
        <v>3</v>
      </c>
      <c r="AL22" s="228">
        <v>3</v>
      </c>
      <c r="AM22" s="228">
        <v>3</v>
      </c>
      <c r="AN22" s="228">
        <v>3</v>
      </c>
      <c r="AO22" s="228">
        <v>3</v>
      </c>
      <c r="AP22" s="228">
        <v>3</v>
      </c>
      <c r="AQ22" s="228">
        <v>3</v>
      </c>
      <c r="AR22" s="228">
        <v>3</v>
      </c>
      <c r="AS22" s="228">
        <v>3</v>
      </c>
      <c r="AT22" s="230">
        <v>0</v>
      </c>
      <c r="AU22" s="230">
        <v>0</v>
      </c>
      <c r="AV22" s="229" t="s">
        <v>165</v>
      </c>
      <c r="AW22" s="229" t="s">
        <v>165</v>
      </c>
      <c r="AX22" s="229" t="s">
        <v>165</v>
      </c>
      <c r="AY22" s="229" t="s">
        <v>165</v>
      </c>
      <c r="AZ22" s="229" t="s">
        <v>165</v>
      </c>
      <c r="BA22" s="229" t="s">
        <v>165</v>
      </c>
      <c r="BB22" s="229" t="s">
        <v>165</v>
      </c>
      <c r="BC22" s="229" t="s">
        <v>165</v>
      </c>
      <c r="BD22" s="229" t="s">
        <v>165</v>
      </c>
      <c r="BE22" s="256">
        <f t="shared" si="7"/>
        <v>117</v>
      </c>
    </row>
    <row r="23" spans="1:57" ht="12.75" customHeight="1" thickBot="1" x14ac:dyDescent="0.25">
      <c r="A23" s="365"/>
      <c r="B23" s="327"/>
      <c r="C23" s="336"/>
      <c r="D23" s="17" t="s">
        <v>54</v>
      </c>
      <c r="E23" s="268">
        <v>1</v>
      </c>
      <c r="F23" s="274">
        <v>1</v>
      </c>
      <c r="G23" s="274">
        <v>1</v>
      </c>
      <c r="H23" s="274">
        <v>1</v>
      </c>
      <c r="I23" s="274">
        <v>1</v>
      </c>
      <c r="J23" s="274">
        <v>1</v>
      </c>
      <c r="K23" s="274">
        <v>1</v>
      </c>
      <c r="L23" s="274">
        <v>1</v>
      </c>
      <c r="M23" s="274">
        <v>1</v>
      </c>
      <c r="N23" s="274">
        <v>1</v>
      </c>
      <c r="O23" s="274">
        <v>1</v>
      </c>
      <c r="P23" s="274">
        <v>1</v>
      </c>
      <c r="Q23" s="274">
        <v>1</v>
      </c>
      <c r="R23" s="274">
        <v>1</v>
      </c>
      <c r="S23" s="274">
        <v>1</v>
      </c>
      <c r="T23" s="274">
        <v>1</v>
      </c>
      <c r="U23" s="274">
        <v>1</v>
      </c>
      <c r="V23" s="229" t="s">
        <v>165</v>
      </c>
      <c r="W23" s="229" t="s">
        <v>165</v>
      </c>
      <c r="X23" s="268">
        <v>2</v>
      </c>
      <c r="Y23" s="274">
        <v>2</v>
      </c>
      <c r="Z23" s="274">
        <v>2</v>
      </c>
      <c r="AA23" s="274">
        <v>1</v>
      </c>
      <c r="AB23" s="274">
        <v>2</v>
      </c>
      <c r="AC23" s="274">
        <v>1</v>
      </c>
      <c r="AD23" s="274">
        <v>2</v>
      </c>
      <c r="AE23" s="274">
        <v>2</v>
      </c>
      <c r="AF23" s="274">
        <v>2</v>
      </c>
      <c r="AG23" s="274">
        <v>2</v>
      </c>
      <c r="AH23" s="274">
        <v>2</v>
      </c>
      <c r="AI23" s="274">
        <v>2</v>
      </c>
      <c r="AJ23" s="274">
        <v>2</v>
      </c>
      <c r="AK23" s="274">
        <v>2</v>
      </c>
      <c r="AL23" s="274">
        <v>2</v>
      </c>
      <c r="AM23" s="274">
        <v>2</v>
      </c>
      <c r="AN23" s="274">
        <v>2</v>
      </c>
      <c r="AO23" s="274">
        <v>2</v>
      </c>
      <c r="AP23" s="274">
        <v>2</v>
      </c>
      <c r="AQ23" s="274">
        <v>2</v>
      </c>
      <c r="AR23" s="274">
        <v>2</v>
      </c>
      <c r="AS23" s="274">
        <v>2</v>
      </c>
      <c r="AT23" s="230">
        <v>0</v>
      </c>
      <c r="AU23" s="230">
        <v>0</v>
      </c>
      <c r="AV23" s="229" t="s">
        <v>165</v>
      </c>
      <c r="AW23" s="229" t="s">
        <v>165</v>
      </c>
      <c r="AX23" s="229" t="s">
        <v>165</v>
      </c>
      <c r="AY23" s="229" t="s">
        <v>165</v>
      </c>
      <c r="AZ23" s="229" t="s">
        <v>165</v>
      </c>
      <c r="BA23" s="229" t="s">
        <v>165</v>
      </c>
      <c r="BB23" s="229" t="s">
        <v>165</v>
      </c>
      <c r="BC23" s="229" t="s">
        <v>165</v>
      </c>
      <c r="BD23" s="229" t="s">
        <v>165</v>
      </c>
      <c r="BE23" s="228">
        <f t="shared" si="7"/>
        <v>59</v>
      </c>
    </row>
    <row r="24" spans="1:57" ht="12.75" customHeight="1" thickBot="1" x14ac:dyDescent="0.25">
      <c r="A24" s="365"/>
      <c r="B24" s="328"/>
      <c r="C24" s="337"/>
      <c r="D24" s="17" t="s">
        <v>118</v>
      </c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29" t="s">
        <v>165</v>
      </c>
      <c r="W24" s="229" t="s">
        <v>165</v>
      </c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30">
        <v>0</v>
      </c>
      <c r="AU24" s="230">
        <v>0</v>
      </c>
      <c r="AV24" s="229" t="s">
        <v>165</v>
      </c>
      <c r="AW24" s="229" t="s">
        <v>165</v>
      </c>
      <c r="AX24" s="229" t="s">
        <v>165</v>
      </c>
      <c r="AY24" s="229" t="s">
        <v>165</v>
      </c>
      <c r="AZ24" s="229" t="s">
        <v>165</v>
      </c>
      <c r="BA24" s="229" t="s">
        <v>165</v>
      </c>
      <c r="BB24" s="229" t="s">
        <v>165</v>
      </c>
      <c r="BC24" s="229" t="s">
        <v>165</v>
      </c>
      <c r="BD24" s="229" t="s">
        <v>165</v>
      </c>
      <c r="BE24" s="228">
        <f t="shared" si="7"/>
        <v>0</v>
      </c>
    </row>
    <row r="25" spans="1:57" ht="12.75" customHeight="1" thickBot="1" x14ac:dyDescent="0.25">
      <c r="A25" s="365"/>
      <c r="B25" s="326" t="s">
        <v>287</v>
      </c>
      <c r="C25" s="338" t="s">
        <v>57</v>
      </c>
      <c r="D25" s="17" t="s">
        <v>53</v>
      </c>
      <c r="E25" s="268">
        <v>3</v>
      </c>
      <c r="F25" s="268">
        <v>3</v>
      </c>
      <c r="G25" s="268">
        <v>3</v>
      </c>
      <c r="H25" s="268">
        <v>3</v>
      </c>
      <c r="I25" s="268">
        <v>3</v>
      </c>
      <c r="J25" s="268">
        <v>3</v>
      </c>
      <c r="K25" s="268">
        <v>3</v>
      </c>
      <c r="L25" s="268">
        <v>3</v>
      </c>
      <c r="M25" s="268">
        <v>3</v>
      </c>
      <c r="N25" s="268">
        <v>3</v>
      </c>
      <c r="O25" s="268">
        <v>3</v>
      </c>
      <c r="P25" s="268">
        <v>3</v>
      </c>
      <c r="Q25" s="268">
        <v>3</v>
      </c>
      <c r="R25" s="268">
        <v>3</v>
      </c>
      <c r="S25" s="268">
        <v>3</v>
      </c>
      <c r="T25" s="268">
        <v>3</v>
      </c>
      <c r="U25" s="268">
        <v>3</v>
      </c>
      <c r="V25" s="229" t="s">
        <v>165</v>
      </c>
      <c r="W25" s="229" t="s">
        <v>165</v>
      </c>
      <c r="X25" s="268">
        <v>3</v>
      </c>
      <c r="Y25" s="268">
        <v>3</v>
      </c>
      <c r="Z25" s="268">
        <v>3</v>
      </c>
      <c r="AA25" s="268">
        <v>3</v>
      </c>
      <c r="AB25" s="268">
        <v>3</v>
      </c>
      <c r="AC25" s="268">
        <v>3</v>
      </c>
      <c r="AD25" s="268">
        <v>3</v>
      </c>
      <c r="AE25" s="268">
        <v>3</v>
      </c>
      <c r="AF25" s="268">
        <v>3</v>
      </c>
      <c r="AG25" s="268">
        <v>3</v>
      </c>
      <c r="AH25" s="268">
        <v>3</v>
      </c>
      <c r="AI25" s="268">
        <v>3</v>
      </c>
      <c r="AJ25" s="268">
        <v>3</v>
      </c>
      <c r="AK25" s="268">
        <v>3</v>
      </c>
      <c r="AL25" s="268">
        <v>3</v>
      </c>
      <c r="AM25" s="268">
        <v>3</v>
      </c>
      <c r="AN25" s="268">
        <v>3</v>
      </c>
      <c r="AO25" s="268">
        <v>3</v>
      </c>
      <c r="AP25" s="268">
        <v>3</v>
      </c>
      <c r="AQ25" s="268">
        <v>3</v>
      </c>
      <c r="AR25" s="268">
        <v>3</v>
      </c>
      <c r="AS25" s="268">
        <v>3</v>
      </c>
      <c r="AT25" s="230">
        <v>0</v>
      </c>
      <c r="AU25" s="230">
        <v>0</v>
      </c>
      <c r="AV25" s="229" t="s">
        <v>165</v>
      </c>
      <c r="AW25" s="229" t="s">
        <v>165</v>
      </c>
      <c r="AX25" s="229" t="s">
        <v>165</v>
      </c>
      <c r="AY25" s="229" t="s">
        <v>165</v>
      </c>
      <c r="AZ25" s="229" t="s">
        <v>165</v>
      </c>
      <c r="BA25" s="229" t="s">
        <v>165</v>
      </c>
      <c r="BB25" s="229" t="s">
        <v>165</v>
      </c>
      <c r="BC25" s="229" t="s">
        <v>165</v>
      </c>
      <c r="BD25" s="229" t="s">
        <v>165</v>
      </c>
      <c r="BE25" s="256">
        <f t="shared" si="7"/>
        <v>117</v>
      </c>
    </row>
    <row r="26" spans="1:57" ht="12.75" customHeight="1" thickBot="1" x14ac:dyDescent="0.25">
      <c r="A26" s="365"/>
      <c r="B26" s="327"/>
      <c r="C26" s="339"/>
      <c r="D26" s="17" t="s">
        <v>54</v>
      </c>
      <c r="E26" s="268">
        <v>1</v>
      </c>
      <c r="F26" s="274">
        <v>1</v>
      </c>
      <c r="G26" s="274">
        <v>1</v>
      </c>
      <c r="H26" s="274">
        <v>1</v>
      </c>
      <c r="I26" s="274">
        <v>1</v>
      </c>
      <c r="J26" s="274">
        <v>1</v>
      </c>
      <c r="K26" s="274">
        <v>1</v>
      </c>
      <c r="L26" s="274">
        <v>1</v>
      </c>
      <c r="M26" s="274">
        <v>1</v>
      </c>
      <c r="N26" s="274">
        <v>1</v>
      </c>
      <c r="O26" s="274">
        <v>1</v>
      </c>
      <c r="P26" s="274">
        <v>1</v>
      </c>
      <c r="Q26" s="274">
        <v>1</v>
      </c>
      <c r="R26" s="274">
        <v>1</v>
      </c>
      <c r="S26" s="274">
        <v>1</v>
      </c>
      <c r="T26" s="274">
        <v>1</v>
      </c>
      <c r="U26" s="274">
        <v>1</v>
      </c>
      <c r="V26" s="229" t="s">
        <v>165</v>
      </c>
      <c r="W26" s="229" t="s">
        <v>165</v>
      </c>
      <c r="X26" s="268">
        <v>2</v>
      </c>
      <c r="Y26" s="274">
        <v>2</v>
      </c>
      <c r="Z26" s="274">
        <v>2</v>
      </c>
      <c r="AA26" s="274">
        <v>2</v>
      </c>
      <c r="AB26" s="274">
        <v>2</v>
      </c>
      <c r="AC26" s="274">
        <v>2</v>
      </c>
      <c r="AD26" s="274">
        <v>2</v>
      </c>
      <c r="AE26" s="274">
        <v>2</v>
      </c>
      <c r="AF26" s="274">
        <v>2</v>
      </c>
      <c r="AG26" s="274">
        <v>2</v>
      </c>
      <c r="AH26" s="274">
        <v>2</v>
      </c>
      <c r="AI26" s="274">
        <v>1</v>
      </c>
      <c r="AJ26" s="274">
        <v>2</v>
      </c>
      <c r="AK26" s="274">
        <v>1</v>
      </c>
      <c r="AL26" s="274">
        <v>2</v>
      </c>
      <c r="AM26" s="274">
        <v>2</v>
      </c>
      <c r="AN26" s="274">
        <v>2</v>
      </c>
      <c r="AO26" s="274">
        <v>2</v>
      </c>
      <c r="AP26" s="274">
        <v>2</v>
      </c>
      <c r="AQ26" s="274">
        <v>2</v>
      </c>
      <c r="AR26" s="274">
        <v>2</v>
      </c>
      <c r="AS26" s="274">
        <v>2</v>
      </c>
      <c r="AT26" s="230">
        <v>0</v>
      </c>
      <c r="AU26" s="230">
        <v>0</v>
      </c>
      <c r="AV26" s="229" t="s">
        <v>165</v>
      </c>
      <c r="AW26" s="229" t="s">
        <v>165</v>
      </c>
      <c r="AX26" s="229" t="s">
        <v>165</v>
      </c>
      <c r="AY26" s="229" t="s">
        <v>165</v>
      </c>
      <c r="AZ26" s="229" t="s">
        <v>165</v>
      </c>
      <c r="BA26" s="229" t="s">
        <v>165</v>
      </c>
      <c r="BB26" s="229" t="s">
        <v>165</v>
      </c>
      <c r="BC26" s="229" t="s">
        <v>165</v>
      </c>
      <c r="BD26" s="229" t="s">
        <v>165</v>
      </c>
      <c r="BE26" s="228">
        <f t="shared" si="7"/>
        <v>59</v>
      </c>
    </row>
    <row r="27" spans="1:57" ht="12.75" customHeight="1" thickBot="1" x14ac:dyDescent="0.25">
      <c r="A27" s="365"/>
      <c r="B27" s="328"/>
      <c r="C27" s="340"/>
      <c r="D27" s="17" t="s">
        <v>118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29" t="s">
        <v>165</v>
      </c>
      <c r="W27" s="229" t="s">
        <v>165</v>
      </c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30">
        <v>0</v>
      </c>
      <c r="AU27" s="230">
        <v>0</v>
      </c>
      <c r="AV27" s="229" t="s">
        <v>165</v>
      </c>
      <c r="AW27" s="229" t="s">
        <v>165</v>
      </c>
      <c r="AX27" s="229" t="s">
        <v>165</v>
      </c>
      <c r="AY27" s="229" t="s">
        <v>165</v>
      </c>
      <c r="AZ27" s="229" t="s">
        <v>165</v>
      </c>
      <c r="BA27" s="229" t="s">
        <v>165</v>
      </c>
      <c r="BB27" s="229" t="s">
        <v>165</v>
      </c>
      <c r="BC27" s="229" t="s">
        <v>165</v>
      </c>
      <c r="BD27" s="229" t="s">
        <v>165</v>
      </c>
      <c r="BE27" s="228">
        <f t="shared" si="7"/>
        <v>0</v>
      </c>
    </row>
    <row r="28" spans="1:57" ht="12.75" customHeight="1" thickBot="1" x14ac:dyDescent="0.25">
      <c r="A28" s="365"/>
      <c r="B28" s="326" t="s">
        <v>288</v>
      </c>
      <c r="C28" s="338" t="s">
        <v>7</v>
      </c>
      <c r="D28" s="17" t="s">
        <v>53</v>
      </c>
      <c r="E28" s="268">
        <v>2</v>
      </c>
      <c r="F28" s="268">
        <v>2</v>
      </c>
      <c r="G28" s="268">
        <v>2</v>
      </c>
      <c r="H28" s="268">
        <v>2</v>
      </c>
      <c r="I28" s="268">
        <v>2</v>
      </c>
      <c r="J28" s="268">
        <v>2</v>
      </c>
      <c r="K28" s="268">
        <v>2</v>
      </c>
      <c r="L28" s="268">
        <v>2</v>
      </c>
      <c r="M28" s="268">
        <v>2</v>
      </c>
      <c r="N28" s="268">
        <v>2</v>
      </c>
      <c r="O28" s="268">
        <v>2</v>
      </c>
      <c r="P28" s="268">
        <v>2</v>
      </c>
      <c r="Q28" s="268">
        <v>2</v>
      </c>
      <c r="R28" s="268">
        <v>2</v>
      </c>
      <c r="S28" s="268">
        <v>2</v>
      </c>
      <c r="T28" s="268">
        <v>2</v>
      </c>
      <c r="U28" s="228">
        <v>2</v>
      </c>
      <c r="V28" s="229" t="s">
        <v>165</v>
      </c>
      <c r="W28" s="229" t="s">
        <v>165</v>
      </c>
      <c r="X28" s="228">
        <v>1</v>
      </c>
      <c r="Y28" s="228">
        <v>1</v>
      </c>
      <c r="Z28" s="228">
        <v>2</v>
      </c>
      <c r="AA28" s="228">
        <v>2</v>
      </c>
      <c r="AB28" s="228">
        <v>2</v>
      </c>
      <c r="AC28" s="228">
        <v>1</v>
      </c>
      <c r="AD28" s="228">
        <v>1</v>
      </c>
      <c r="AE28" s="228">
        <v>1</v>
      </c>
      <c r="AF28" s="228">
        <v>1</v>
      </c>
      <c r="AG28" s="228">
        <v>1</v>
      </c>
      <c r="AH28" s="228">
        <v>2</v>
      </c>
      <c r="AI28" s="228">
        <v>2</v>
      </c>
      <c r="AJ28" s="228">
        <v>2</v>
      </c>
      <c r="AK28" s="228">
        <v>2</v>
      </c>
      <c r="AL28" s="228">
        <v>2</v>
      </c>
      <c r="AM28" s="228">
        <v>2</v>
      </c>
      <c r="AN28" s="228">
        <v>2</v>
      </c>
      <c r="AO28" s="228">
        <v>2</v>
      </c>
      <c r="AP28" s="228">
        <v>2</v>
      </c>
      <c r="AQ28" s="228">
        <v>2</v>
      </c>
      <c r="AR28" s="228">
        <v>2</v>
      </c>
      <c r="AS28" s="228">
        <v>2</v>
      </c>
      <c r="AT28" s="230">
        <v>0</v>
      </c>
      <c r="AU28" s="230">
        <v>0</v>
      </c>
      <c r="AV28" s="229" t="s">
        <v>165</v>
      </c>
      <c r="AW28" s="229" t="s">
        <v>165</v>
      </c>
      <c r="AX28" s="229" t="s">
        <v>165</v>
      </c>
      <c r="AY28" s="229" t="s">
        <v>165</v>
      </c>
      <c r="AZ28" s="229" t="s">
        <v>165</v>
      </c>
      <c r="BA28" s="229" t="s">
        <v>165</v>
      </c>
      <c r="BB28" s="229" t="s">
        <v>165</v>
      </c>
      <c r="BC28" s="229" t="s">
        <v>165</v>
      </c>
      <c r="BD28" s="229" t="s">
        <v>165</v>
      </c>
      <c r="BE28" s="256">
        <f t="shared" si="7"/>
        <v>71</v>
      </c>
    </row>
    <row r="29" spans="1:57" ht="12.75" customHeight="1" thickBot="1" x14ac:dyDescent="0.25">
      <c r="A29" s="365"/>
      <c r="B29" s="327"/>
      <c r="C29" s="339"/>
      <c r="D29" s="17" t="s">
        <v>54</v>
      </c>
      <c r="E29" s="268">
        <v>1</v>
      </c>
      <c r="F29" s="274">
        <v>1</v>
      </c>
      <c r="G29" s="274">
        <v>1</v>
      </c>
      <c r="H29" s="274">
        <v>1</v>
      </c>
      <c r="I29" s="274">
        <v>1</v>
      </c>
      <c r="J29" s="274">
        <v>1</v>
      </c>
      <c r="K29" s="274">
        <v>1</v>
      </c>
      <c r="L29" s="274">
        <v>1</v>
      </c>
      <c r="M29" s="274">
        <v>1</v>
      </c>
      <c r="N29" s="274">
        <v>1</v>
      </c>
      <c r="O29" s="274">
        <v>1</v>
      </c>
      <c r="P29" s="274">
        <v>1</v>
      </c>
      <c r="Q29" s="274">
        <v>1</v>
      </c>
      <c r="R29" s="274">
        <v>1</v>
      </c>
      <c r="S29" s="274">
        <v>1</v>
      </c>
      <c r="T29" s="274">
        <v>1</v>
      </c>
      <c r="U29" s="268">
        <v>1</v>
      </c>
      <c r="V29" s="229" t="s">
        <v>165</v>
      </c>
      <c r="W29" s="229" t="s">
        <v>165</v>
      </c>
      <c r="X29" s="268">
        <v>1</v>
      </c>
      <c r="Y29" s="268"/>
      <c r="Z29" s="268">
        <v>1</v>
      </c>
      <c r="AA29" s="268">
        <v>1</v>
      </c>
      <c r="AB29" s="268">
        <v>1</v>
      </c>
      <c r="AC29" s="268"/>
      <c r="AD29" s="268"/>
      <c r="AE29" s="268"/>
      <c r="AF29" s="268"/>
      <c r="AG29" s="268"/>
      <c r="AH29" s="268">
        <v>1</v>
      </c>
      <c r="AI29" s="268">
        <v>1</v>
      </c>
      <c r="AJ29" s="268">
        <v>1</v>
      </c>
      <c r="AK29" s="268">
        <v>1</v>
      </c>
      <c r="AL29" s="268">
        <v>1</v>
      </c>
      <c r="AM29" s="268">
        <v>1</v>
      </c>
      <c r="AN29" s="274">
        <v>1</v>
      </c>
      <c r="AO29" s="274">
        <v>1</v>
      </c>
      <c r="AP29" s="274">
        <v>1</v>
      </c>
      <c r="AQ29" s="274">
        <v>1</v>
      </c>
      <c r="AR29" s="274">
        <v>1</v>
      </c>
      <c r="AS29" s="274">
        <v>1</v>
      </c>
      <c r="AT29" s="230">
        <v>0</v>
      </c>
      <c r="AU29" s="230">
        <v>0</v>
      </c>
      <c r="AV29" s="229" t="s">
        <v>165</v>
      </c>
      <c r="AW29" s="229" t="s">
        <v>165</v>
      </c>
      <c r="AX29" s="229" t="s">
        <v>165</v>
      </c>
      <c r="AY29" s="229" t="s">
        <v>165</v>
      </c>
      <c r="AZ29" s="229" t="s">
        <v>165</v>
      </c>
      <c r="BA29" s="229" t="s">
        <v>165</v>
      </c>
      <c r="BB29" s="229" t="s">
        <v>165</v>
      </c>
      <c r="BC29" s="229" t="s">
        <v>165</v>
      </c>
      <c r="BD29" s="229" t="s">
        <v>165</v>
      </c>
      <c r="BE29" s="228">
        <f t="shared" si="7"/>
        <v>33</v>
      </c>
    </row>
    <row r="30" spans="1:57" ht="12.75" customHeight="1" thickBot="1" x14ac:dyDescent="0.25">
      <c r="A30" s="365"/>
      <c r="B30" s="328"/>
      <c r="C30" s="340"/>
      <c r="D30" s="17" t="s">
        <v>118</v>
      </c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28"/>
      <c r="V30" s="229" t="s">
        <v>165</v>
      </c>
      <c r="W30" s="229" t="s">
        <v>165</v>
      </c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30">
        <v>0</v>
      </c>
      <c r="AU30" s="230">
        <v>0</v>
      </c>
      <c r="AV30" s="229" t="s">
        <v>165</v>
      </c>
      <c r="AW30" s="229" t="s">
        <v>165</v>
      </c>
      <c r="AX30" s="229" t="s">
        <v>165</v>
      </c>
      <c r="AY30" s="229" t="s">
        <v>165</v>
      </c>
      <c r="AZ30" s="229" t="s">
        <v>165</v>
      </c>
      <c r="BA30" s="229" t="s">
        <v>165</v>
      </c>
      <c r="BB30" s="229" t="s">
        <v>165</v>
      </c>
      <c r="BC30" s="229" t="s">
        <v>165</v>
      </c>
      <c r="BD30" s="229" t="s">
        <v>165</v>
      </c>
      <c r="BE30" s="228">
        <f t="shared" si="7"/>
        <v>0</v>
      </c>
    </row>
    <row r="31" spans="1:57" ht="12.75" customHeight="1" thickBot="1" x14ac:dyDescent="0.25">
      <c r="A31" s="365"/>
      <c r="B31" s="326" t="s">
        <v>290</v>
      </c>
      <c r="C31" s="335" t="s">
        <v>289</v>
      </c>
      <c r="D31" s="17" t="s">
        <v>53</v>
      </c>
      <c r="E31" s="268">
        <v>6</v>
      </c>
      <c r="F31" s="268">
        <v>6</v>
      </c>
      <c r="G31" s="268">
        <v>6</v>
      </c>
      <c r="H31" s="268">
        <v>6</v>
      </c>
      <c r="I31" s="268">
        <v>6</v>
      </c>
      <c r="J31" s="268">
        <v>6</v>
      </c>
      <c r="K31" s="268">
        <v>6</v>
      </c>
      <c r="L31" s="268">
        <v>6</v>
      </c>
      <c r="M31" s="268">
        <v>6</v>
      </c>
      <c r="N31" s="268">
        <v>6</v>
      </c>
      <c r="O31" s="268">
        <v>6</v>
      </c>
      <c r="P31" s="268">
        <v>6</v>
      </c>
      <c r="Q31" s="268">
        <v>6</v>
      </c>
      <c r="R31" s="268">
        <v>6</v>
      </c>
      <c r="S31" s="268">
        <v>6</v>
      </c>
      <c r="T31" s="268">
        <v>6</v>
      </c>
      <c r="U31" s="228">
        <v>6</v>
      </c>
      <c r="V31" s="229" t="s">
        <v>165</v>
      </c>
      <c r="W31" s="229" t="s">
        <v>165</v>
      </c>
      <c r="X31" s="228">
        <v>6</v>
      </c>
      <c r="Y31" s="228">
        <v>6</v>
      </c>
      <c r="Z31" s="228">
        <v>6</v>
      </c>
      <c r="AA31" s="228">
        <v>6</v>
      </c>
      <c r="AB31" s="228">
        <v>6</v>
      </c>
      <c r="AC31" s="228">
        <v>6</v>
      </c>
      <c r="AD31" s="228">
        <v>6</v>
      </c>
      <c r="AE31" s="228">
        <v>6</v>
      </c>
      <c r="AF31" s="228">
        <v>6</v>
      </c>
      <c r="AG31" s="228">
        <v>6</v>
      </c>
      <c r="AH31" s="228">
        <v>6</v>
      </c>
      <c r="AI31" s="228">
        <v>6</v>
      </c>
      <c r="AJ31" s="228">
        <v>6</v>
      </c>
      <c r="AK31" s="228">
        <v>6</v>
      </c>
      <c r="AL31" s="228">
        <v>6</v>
      </c>
      <c r="AM31" s="228">
        <v>6</v>
      </c>
      <c r="AN31" s="228">
        <v>6</v>
      </c>
      <c r="AO31" s="228">
        <v>6</v>
      </c>
      <c r="AP31" s="228">
        <v>6</v>
      </c>
      <c r="AQ31" s="228">
        <v>6</v>
      </c>
      <c r="AR31" s="228">
        <v>6</v>
      </c>
      <c r="AS31" s="228">
        <v>6</v>
      </c>
      <c r="AT31" s="230">
        <v>0</v>
      </c>
      <c r="AU31" s="230">
        <v>0</v>
      </c>
      <c r="AV31" s="229" t="s">
        <v>165</v>
      </c>
      <c r="AW31" s="229" t="s">
        <v>165</v>
      </c>
      <c r="AX31" s="229" t="s">
        <v>165</v>
      </c>
      <c r="AY31" s="229" t="s">
        <v>165</v>
      </c>
      <c r="AZ31" s="229" t="s">
        <v>165</v>
      </c>
      <c r="BA31" s="229" t="s">
        <v>165</v>
      </c>
      <c r="BB31" s="229" t="s">
        <v>165</v>
      </c>
      <c r="BC31" s="229" t="s">
        <v>165</v>
      </c>
      <c r="BD31" s="229" t="s">
        <v>165</v>
      </c>
      <c r="BE31" s="228">
        <f t="shared" si="7"/>
        <v>234</v>
      </c>
    </row>
    <row r="32" spans="1:57" ht="12.75" customHeight="1" thickBot="1" x14ac:dyDescent="0.25">
      <c r="A32" s="365"/>
      <c r="B32" s="327"/>
      <c r="C32" s="336"/>
      <c r="D32" s="17" t="s">
        <v>54</v>
      </c>
      <c r="E32" s="268">
        <v>3</v>
      </c>
      <c r="F32" s="274">
        <v>3</v>
      </c>
      <c r="G32" s="274">
        <v>3</v>
      </c>
      <c r="H32" s="274">
        <v>3</v>
      </c>
      <c r="I32" s="274">
        <v>3</v>
      </c>
      <c r="J32" s="274">
        <v>3</v>
      </c>
      <c r="K32" s="274">
        <v>3</v>
      </c>
      <c r="L32" s="274">
        <v>3</v>
      </c>
      <c r="M32" s="274">
        <v>3</v>
      </c>
      <c r="N32" s="274">
        <v>3</v>
      </c>
      <c r="O32" s="274">
        <v>3</v>
      </c>
      <c r="P32" s="274">
        <v>3</v>
      </c>
      <c r="Q32" s="274">
        <v>3</v>
      </c>
      <c r="R32" s="274">
        <v>3</v>
      </c>
      <c r="S32" s="274">
        <v>3</v>
      </c>
      <c r="T32" s="274">
        <v>3</v>
      </c>
      <c r="U32" s="274">
        <v>3</v>
      </c>
      <c r="V32" s="229" t="s">
        <v>165</v>
      </c>
      <c r="W32" s="229" t="s">
        <v>165</v>
      </c>
      <c r="X32" s="268">
        <v>3</v>
      </c>
      <c r="Y32" s="274">
        <v>3</v>
      </c>
      <c r="Z32" s="274">
        <v>3</v>
      </c>
      <c r="AA32" s="274">
        <v>3</v>
      </c>
      <c r="AB32" s="274">
        <v>3</v>
      </c>
      <c r="AC32" s="274">
        <v>3</v>
      </c>
      <c r="AD32" s="274">
        <v>3</v>
      </c>
      <c r="AE32" s="274">
        <v>3</v>
      </c>
      <c r="AF32" s="274">
        <v>3</v>
      </c>
      <c r="AG32" s="274">
        <v>3</v>
      </c>
      <c r="AH32" s="274">
        <v>3</v>
      </c>
      <c r="AI32" s="274">
        <v>3</v>
      </c>
      <c r="AJ32" s="274">
        <v>3</v>
      </c>
      <c r="AK32" s="274">
        <v>3</v>
      </c>
      <c r="AL32" s="274">
        <v>3</v>
      </c>
      <c r="AM32" s="274">
        <v>3</v>
      </c>
      <c r="AN32" s="274">
        <v>3</v>
      </c>
      <c r="AO32" s="274">
        <v>3</v>
      </c>
      <c r="AP32" s="274">
        <v>3</v>
      </c>
      <c r="AQ32" s="274">
        <v>3</v>
      </c>
      <c r="AR32" s="274">
        <v>3</v>
      </c>
      <c r="AS32" s="274">
        <v>3</v>
      </c>
      <c r="AT32" s="230">
        <v>0</v>
      </c>
      <c r="AU32" s="230">
        <v>0</v>
      </c>
      <c r="AV32" s="229" t="s">
        <v>165</v>
      </c>
      <c r="AW32" s="229" t="s">
        <v>165</v>
      </c>
      <c r="AX32" s="229" t="s">
        <v>165</v>
      </c>
      <c r="AY32" s="229" t="s">
        <v>165</v>
      </c>
      <c r="AZ32" s="229" t="s">
        <v>165</v>
      </c>
      <c r="BA32" s="229" t="s">
        <v>165</v>
      </c>
      <c r="BB32" s="229" t="s">
        <v>165</v>
      </c>
      <c r="BC32" s="229" t="s">
        <v>165</v>
      </c>
      <c r="BD32" s="229" t="s">
        <v>165</v>
      </c>
      <c r="BE32" s="228">
        <f t="shared" si="7"/>
        <v>117</v>
      </c>
    </row>
    <row r="33" spans="1:57" ht="12.75" customHeight="1" thickBot="1" x14ac:dyDescent="0.25">
      <c r="A33" s="365"/>
      <c r="B33" s="328"/>
      <c r="C33" s="337"/>
      <c r="D33" s="17" t="s">
        <v>118</v>
      </c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28"/>
      <c r="V33" s="229" t="s">
        <v>165</v>
      </c>
      <c r="W33" s="229" t="s">
        <v>165</v>
      </c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30">
        <v>0</v>
      </c>
      <c r="AU33" s="230">
        <v>0</v>
      </c>
      <c r="AV33" s="229" t="s">
        <v>165</v>
      </c>
      <c r="AW33" s="229" t="s">
        <v>165</v>
      </c>
      <c r="AX33" s="229" t="s">
        <v>165</v>
      </c>
      <c r="AY33" s="229" t="s">
        <v>165</v>
      </c>
      <c r="AZ33" s="229" t="s">
        <v>165</v>
      </c>
      <c r="BA33" s="229" t="s">
        <v>165</v>
      </c>
      <c r="BB33" s="229" t="s">
        <v>165</v>
      </c>
      <c r="BC33" s="229" t="s">
        <v>165</v>
      </c>
      <c r="BD33" s="229" t="s">
        <v>165</v>
      </c>
      <c r="BE33" s="228">
        <f t="shared" si="7"/>
        <v>0</v>
      </c>
    </row>
    <row r="34" spans="1:57" ht="12.75" customHeight="1" thickBot="1" x14ac:dyDescent="0.25">
      <c r="A34" s="365"/>
      <c r="B34" s="326" t="s">
        <v>294</v>
      </c>
      <c r="C34" s="335" t="s">
        <v>273</v>
      </c>
      <c r="D34" s="17" t="s">
        <v>53</v>
      </c>
      <c r="E34" s="268">
        <v>2</v>
      </c>
      <c r="F34" s="268">
        <v>2</v>
      </c>
      <c r="G34" s="268">
        <v>2</v>
      </c>
      <c r="H34" s="268">
        <v>2</v>
      </c>
      <c r="I34" s="268">
        <v>2</v>
      </c>
      <c r="J34" s="268">
        <v>2</v>
      </c>
      <c r="K34" s="268">
        <v>2</v>
      </c>
      <c r="L34" s="268">
        <v>2</v>
      </c>
      <c r="M34" s="268">
        <v>2</v>
      </c>
      <c r="N34" s="268">
        <v>2</v>
      </c>
      <c r="O34" s="268">
        <v>2</v>
      </c>
      <c r="P34" s="268">
        <v>2</v>
      </c>
      <c r="Q34" s="268">
        <v>2</v>
      </c>
      <c r="R34" s="268">
        <v>2</v>
      </c>
      <c r="S34" s="268">
        <v>2</v>
      </c>
      <c r="T34" s="268">
        <v>2</v>
      </c>
      <c r="U34" s="228">
        <v>2</v>
      </c>
      <c r="V34" s="229" t="s">
        <v>165</v>
      </c>
      <c r="W34" s="229" t="s">
        <v>165</v>
      </c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28"/>
      <c r="AO34" s="228"/>
      <c r="AP34" s="228"/>
      <c r="AQ34" s="228"/>
      <c r="AR34" s="228"/>
      <c r="AS34" s="228"/>
      <c r="AT34" s="230">
        <v>0</v>
      </c>
      <c r="AU34" s="230">
        <v>0</v>
      </c>
      <c r="AV34" s="229" t="s">
        <v>165</v>
      </c>
      <c r="AW34" s="229" t="s">
        <v>165</v>
      </c>
      <c r="AX34" s="229" t="s">
        <v>165</v>
      </c>
      <c r="AY34" s="229" t="s">
        <v>165</v>
      </c>
      <c r="AZ34" s="229" t="s">
        <v>165</v>
      </c>
      <c r="BA34" s="229" t="s">
        <v>165</v>
      </c>
      <c r="BB34" s="229" t="s">
        <v>165</v>
      </c>
      <c r="BC34" s="229" t="s">
        <v>165</v>
      </c>
      <c r="BD34" s="229" t="s">
        <v>165</v>
      </c>
      <c r="BE34" s="228">
        <f t="shared" si="7"/>
        <v>34</v>
      </c>
    </row>
    <row r="35" spans="1:57" ht="12.75" customHeight="1" thickBot="1" x14ac:dyDescent="0.25">
      <c r="A35" s="365"/>
      <c r="B35" s="327"/>
      <c r="C35" s="336"/>
      <c r="D35" s="17" t="s">
        <v>54</v>
      </c>
      <c r="E35" s="268">
        <v>1</v>
      </c>
      <c r="F35" s="274">
        <v>1</v>
      </c>
      <c r="G35" s="274">
        <v>1</v>
      </c>
      <c r="H35" s="274">
        <v>1</v>
      </c>
      <c r="I35" s="274">
        <v>1</v>
      </c>
      <c r="J35" s="274">
        <v>1</v>
      </c>
      <c r="K35" s="274">
        <v>1</v>
      </c>
      <c r="L35" s="274">
        <v>1</v>
      </c>
      <c r="M35" s="274">
        <v>1</v>
      </c>
      <c r="N35" s="274">
        <v>1</v>
      </c>
      <c r="O35" s="274">
        <v>1</v>
      </c>
      <c r="P35" s="274">
        <v>1</v>
      </c>
      <c r="Q35" s="274">
        <v>1</v>
      </c>
      <c r="R35" s="274">
        <v>1</v>
      </c>
      <c r="S35" s="274">
        <v>1</v>
      </c>
      <c r="T35" s="274">
        <v>1</v>
      </c>
      <c r="U35" s="274">
        <v>1</v>
      </c>
      <c r="V35" s="229" t="s">
        <v>165</v>
      </c>
      <c r="W35" s="229" t="s">
        <v>165</v>
      </c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30">
        <v>0</v>
      </c>
      <c r="AU35" s="230">
        <v>0</v>
      </c>
      <c r="AV35" s="229" t="s">
        <v>165</v>
      </c>
      <c r="AW35" s="229" t="s">
        <v>165</v>
      </c>
      <c r="AX35" s="229" t="s">
        <v>165</v>
      </c>
      <c r="AY35" s="229" t="s">
        <v>165</v>
      </c>
      <c r="AZ35" s="229" t="s">
        <v>165</v>
      </c>
      <c r="BA35" s="229" t="s">
        <v>165</v>
      </c>
      <c r="BB35" s="229" t="s">
        <v>165</v>
      </c>
      <c r="BC35" s="229" t="s">
        <v>165</v>
      </c>
      <c r="BD35" s="229" t="s">
        <v>165</v>
      </c>
      <c r="BE35" s="228">
        <f t="shared" si="7"/>
        <v>17</v>
      </c>
    </row>
    <row r="36" spans="1:57" ht="12.75" customHeight="1" thickBot="1" x14ac:dyDescent="0.25">
      <c r="A36" s="365"/>
      <c r="B36" s="328"/>
      <c r="C36" s="337"/>
      <c r="D36" s="17" t="s">
        <v>118</v>
      </c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29" t="s">
        <v>165</v>
      </c>
      <c r="W36" s="229" t="s">
        <v>165</v>
      </c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30">
        <v>0</v>
      </c>
      <c r="AU36" s="230">
        <v>0</v>
      </c>
      <c r="AV36" s="229" t="s">
        <v>165</v>
      </c>
      <c r="AW36" s="229" t="s">
        <v>165</v>
      </c>
      <c r="AX36" s="229" t="s">
        <v>165</v>
      </c>
      <c r="AY36" s="229" t="s">
        <v>165</v>
      </c>
      <c r="AZ36" s="229" t="s">
        <v>165</v>
      </c>
      <c r="BA36" s="229" t="s">
        <v>165</v>
      </c>
      <c r="BB36" s="229" t="s">
        <v>165</v>
      </c>
      <c r="BC36" s="229" t="s">
        <v>165</v>
      </c>
      <c r="BD36" s="229" t="s">
        <v>165</v>
      </c>
      <c r="BE36" s="228">
        <f t="shared" si="7"/>
        <v>0</v>
      </c>
    </row>
    <row r="37" spans="1:57" ht="12.75" customHeight="1" thickBot="1" x14ac:dyDescent="0.25">
      <c r="A37" s="365"/>
      <c r="B37" s="326" t="s">
        <v>295</v>
      </c>
      <c r="C37" s="338" t="s">
        <v>274</v>
      </c>
      <c r="D37" s="17" t="s">
        <v>53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28"/>
      <c r="V37" s="229" t="s">
        <v>165</v>
      </c>
      <c r="W37" s="229" t="s">
        <v>165</v>
      </c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30">
        <v>0</v>
      </c>
      <c r="AU37" s="230">
        <v>0</v>
      </c>
      <c r="AV37" s="229" t="s">
        <v>165</v>
      </c>
      <c r="AW37" s="229" t="s">
        <v>165</v>
      </c>
      <c r="AX37" s="229" t="s">
        <v>165</v>
      </c>
      <c r="AY37" s="229" t="s">
        <v>165</v>
      </c>
      <c r="AZ37" s="229" t="s">
        <v>165</v>
      </c>
      <c r="BA37" s="229" t="s">
        <v>165</v>
      </c>
      <c r="BB37" s="229" t="s">
        <v>165</v>
      </c>
      <c r="BC37" s="229" t="s">
        <v>165</v>
      </c>
      <c r="BD37" s="229" t="s">
        <v>165</v>
      </c>
      <c r="BE37" s="228">
        <f t="shared" si="7"/>
        <v>0</v>
      </c>
    </row>
    <row r="38" spans="1:57" ht="12.75" customHeight="1" thickBot="1" x14ac:dyDescent="0.25">
      <c r="A38" s="365"/>
      <c r="B38" s="327"/>
      <c r="C38" s="339"/>
      <c r="D38" s="114" t="s">
        <v>54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29" t="s">
        <v>165</v>
      </c>
      <c r="W38" s="229" t="s">
        <v>165</v>
      </c>
      <c r="X38" s="268">
        <v>1</v>
      </c>
      <c r="Y38" s="274">
        <v>1</v>
      </c>
      <c r="Z38" s="274">
        <v>1</v>
      </c>
      <c r="AA38" s="274">
        <v>1</v>
      </c>
      <c r="AB38" s="274">
        <v>1</v>
      </c>
      <c r="AC38" s="274">
        <v>1</v>
      </c>
      <c r="AD38" s="274">
        <v>1</v>
      </c>
      <c r="AE38" s="274">
        <v>1</v>
      </c>
      <c r="AF38" s="274">
        <v>1</v>
      </c>
      <c r="AG38" s="274">
        <v>1</v>
      </c>
      <c r="AH38" s="274">
        <v>1</v>
      </c>
      <c r="AI38" s="274">
        <v>1</v>
      </c>
      <c r="AJ38" s="274">
        <v>1</v>
      </c>
      <c r="AK38" s="274">
        <v>1</v>
      </c>
      <c r="AL38" s="274"/>
      <c r="AM38" s="274"/>
      <c r="AN38" s="274"/>
      <c r="AO38" s="268"/>
      <c r="AP38" s="268"/>
      <c r="AQ38" s="268"/>
      <c r="AR38" s="268"/>
      <c r="AS38" s="268"/>
      <c r="AT38" s="230">
        <v>0</v>
      </c>
      <c r="AU38" s="230">
        <v>0</v>
      </c>
      <c r="AV38" s="229" t="s">
        <v>165</v>
      </c>
      <c r="AW38" s="229" t="s">
        <v>165</v>
      </c>
      <c r="AX38" s="229" t="s">
        <v>165</v>
      </c>
      <c r="AY38" s="229" t="s">
        <v>165</v>
      </c>
      <c r="AZ38" s="229" t="s">
        <v>165</v>
      </c>
      <c r="BA38" s="229" t="s">
        <v>165</v>
      </c>
      <c r="BB38" s="229" t="s">
        <v>165</v>
      </c>
      <c r="BC38" s="229" t="s">
        <v>165</v>
      </c>
      <c r="BD38" s="229" t="s">
        <v>165</v>
      </c>
      <c r="BE38" s="228">
        <f t="shared" si="7"/>
        <v>14</v>
      </c>
    </row>
    <row r="39" spans="1:57" ht="12.75" customHeight="1" thickBot="1" x14ac:dyDescent="0.25">
      <c r="A39" s="365"/>
      <c r="B39" s="328"/>
      <c r="C39" s="340"/>
      <c r="D39" s="266" t="s">
        <v>118</v>
      </c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29" t="s">
        <v>165</v>
      </c>
      <c r="W39" s="229" t="s">
        <v>165</v>
      </c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30">
        <v>0</v>
      </c>
      <c r="AU39" s="230">
        <v>0</v>
      </c>
      <c r="AV39" s="229" t="s">
        <v>165</v>
      </c>
      <c r="AW39" s="229" t="s">
        <v>165</v>
      </c>
      <c r="AX39" s="229" t="s">
        <v>165</v>
      </c>
      <c r="AY39" s="229" t="s">
        <v>165</v>
      </c>
      <c r="AZ39" s="229" t="s">
        <v>165</v>
      </c>
      <c r="BA39" s="229" t="s">
        <v>165</v>
      </c>
      <c r="BB39" s="229" t="s">
        <v>165</v>
      </c>
      <c r="BC39" s="229" t="s">
        <v>165</v>
      </c>
      <c r="BD39" s="229" t="s">
        <v>165</v>
      </c>
      <c r="BE39" s="228">
        <f t="shared" si="7"/>
        <v>0</v>
      </c>
    </row>
    <row r="40" spans="1:57" ht="12.75" customHeight="1" thickBot="1" x14ac:dyDescent="0.25">
      <c r="A40" s="365"/>
      <c r="B40" s="367"/>
      <c r="C40" s="370" t="s">
        <v>275</v>
      </c>
      <c r="D40" s="269" t="s">
        <v>53</v>
      </c>
      <c r="E40" s="241">
        <f t="shared" ref="E40:U40" si="8">SUM(E43,E46,E49)</f>
        <v>5</v>
      </c>
      <c r="F40" s="241">
        <f t="shared" si="8"/>
        <v>5</v>
      </c>
      <c r="G40" s="241">
        <f t="shared" si="8"/>
        <v>5</v>
      </c>
      <c r="H40" s="241">
        <f t="shared" si="8"/>
        <v>5</v>
      </c>
      <c r="I40" s="241">
        <f t="shared" si="8"/>
        <v>5</v>
      </c>
      <c r="J40" s="241">
        <f t="shared" si="8"/>
        <v>5</v>
      </c>
      <c r="K40" s="241">
        <f t="shared" si="8"/>
        <v>5</v>
      </c>
      <c r="L40" s="241">
        <f t="shared" si="8"/>
        <v>5</v>
      </c>
      <c r="M40" s="241">
        <f t="shared" si="8"/>
        <v>5</v>
      </c>
      <c r="N40" s="241">
        <f t="shared" si="8"/>
        <v>5</v>
      </c>
      <c r="O40" s="241">
        <f t="shared" si="8"/>
        <v>5</v>
      </c>
      <c r="P40" s="241">
        <f t="shared" si="8"/>
        <v>5</v>
      </c>
      <c r="Q40" s="241">
        <f t="shared" si="8"/>
        <v>5</v>
      </c>
      <c r="R40" s="241">
        <f t="shared" si="8"/>
        <v>5</v>
      </c>
      <c r="S40" s="241">
        <f t="shared" si="8"/>
        <v>5</v>
      </c>
      <c r="T40" s="241">
        <f t="shared" si="8"/>
        <v>5</v>
      </c>
      <c r="U40" s="241">
        <f t="shared" si="8"/>
        <v>5</v>
      </c>
      <c r="V40" s="254" t="s">
        <v>165</v>
      </c>
      <c r="W40" s="254" t="s">
        <v>165</v>
      </c>
      <c r="X40" s="241">
        <f t="shared" ref="X40:AS40" si="9">SUM(X43,X46,X49)</f>
        <v>10</v>
      </c>
      <c r="Y40" s="241">
        <f t="shared" si="9"/>
        <v>10</v>
      </c>
      <c r="Z40" s="241">
        <f t="shared" si="9"/>
        <v>9</v>
      </c>
      <c r="AA40" s="241">
        <f t="shared" si="9"/>
        <v>9</v>
      </c>
      <c r="AB40" s="241">
        <f t="shared" si="9"/>
        <v>9</v>
      </c>
      <c r="AC40" s="241">
        <f t="shared" si="9"/>
        <v>9</v>
      </c>
      <c r="AD40" s="241">
        <f t="shared" si="9"/>
        <v>9</v>
      </c>
      <c r="AE40" s="241">
        <f t="shared" si="9"/>
        <v>9</v>
      </c>
      <c r="AF40" s="241">
        <f t="shared" si="9"/>
        <v>9</v>
      </c>
      <c r="AG40" s="241">
        <f t="shared" si="9"/>
        <v>9</v>
      </c>
      <c r="AH40" s="241">
        <f t="shared" si="9"/>
        <v>9</v>
      </c>
      <c r="AI40" s="241">
        <f t="shared" si="9"/>
        <v>9</v>
      </c>
      <c r="AJ40" s="241">
        <f t="shared" si="9"/>
        <v>9</v>
      </c>
      <c r="AK40" s="241">
        <f t="shared" si="9"/>
        <v>9</v>
      </c>
      <c r="AL40" s="241">
        <f t="shared" si="9"/>
        <v>9</v>
      </c>
      <c r="AM40" s="241">
        <f t="shared" si="9"/>
        <v>9</v>
      </c>
      <c r="AN40" s="241">
        <f t="shared" si="9"/>
        <v>9</v>
      </c>
      <c r="AO40" s="241">
        <f t="shared" si="9"/>
        <v>9</v>
      </c>
      <c r="AP40" s="241">
        <f t="shared" si="9"/>
        <v>9</v>
      </c>
      <c r="AQ40" s="241">
        <f t="shared" si="9"/>
        <v>9</v>
      </c>
      <c r="AR40" s="241">
        <f t="shared" si="9"/>
        <v>9</v>
      </c>
      <c r="AS40" s="241">
        <f t="shared" si="9"/>
        <v>9</v>
      </c>
      <c r="AT40" s="255">
        <v>0</v>
      </c>
      <c r="AU40" s="291">
        <v>0</v>
      </c>
      <c r="AV40" s="254" t="s">
        <v>165</v>
      </c>
      <c r="AW40" s="254" t="s">
        <v>165</v>
      </c>
      <c r="AX40" s="254" t="s">
        <v>165</v>
      </c>
      <c r="AY40" s="254" t="s">
        <v>165</v>
      </c>
      <c r="AZ40" s="254" t="s">
        <v>165</v>
      </c>
      <c r="BA40" s="254" t="s">
        <v>165</v>
      </c>
      <c r="BB40" s="254" t="s">
        <v>165</v>
      </c>
      <c r="BC40" s="254" t="s">
        <v>165</v>
      </c>
      <c r="BD40" s="254" t="s">
        <v>165</v>
      </c>
      <c r="BE40" s="241">
        <f>SUM(E40:BD40)</f>
        <v>285</v>
      </c>
    </row>
    <row r="41" spans="1:57" ht="12.75" customHeight="1" thickBot="1" x14ac:dyDescent="0.25">
      <c r="A41" s="365"/>
      <c r="B41" s="368"/>
      <c r="C41" s="371"/>
      <c r="D41" s="253" t="s">
        <v>54</v>
      </c>
      <c r="E41" s="241">
        <f t="shared" ref="E41:U41" si="10">SUM(E44,E47,E50)</f>
        <v>3</v>
      </c>
      <c r="F41" s="241">
        <f t="shared" si="10"/>
        <v>3</v>
      </c>
      <c r="G41" s="241">
        <f t="shared" si="10"/>
        <v>3</v>
      </c>
      <c r="H41" s="241">
        <f t="shared" si="10"/>
        <v>3</v>
      </c>
      <c r="I41" s="241">
        <f t="shared" si="10"/>
        <v>3</v>
      </c>
      <c r="J41" s="241">
        <f t="shared" si="10"/>
        <v>3</v>
      </c>
      <c r="K41" s="241">
        <f t="shared" si="10"/>
        <v>3</v>
      </c>
      <c r="L41" s="241">
        <f t="shared" si="10"/>
        <v>3</v>
      </c>
      <c r="M41" s="241">
        <f t="shared" si="10"/>
        <v>3</v>
      </c>
      <c r="N41" s="241">
        <f t="shared" si="10"/>
        <v>3</v>
      </c>
      <c r="O41" s="241">
        <f t="shared" si="10"/>
        <v>3</v>
      </c>
      <c r="P41" s="241">
        <f t="shared" si="10"/>
        <v>3</v>
      </c>
      <c r="Q41" s="241">
        <f t="shared" si="10"/>
        <v>3</v>
      </c>
      <c r="R41" s="241">
        <f t="shared" si="10"/>
        <v>3</v>
      </c>
      <c r="S41" s="241">
        <f t="shared" si="10"/>
        <v>3</v>
      </c>
      <c r="T41" s="241">
        <f t="shared" si="10"/>
        <v>3</v>
      </c>
      <c r="U41" s="241">
        <f t="shared" si="10"/>
        <v>3</v>
      </c>
      <c r="V41" s="254" t="s">
        <v>165</v>
      </c>
      <c r="W41" s="254" t="s">
        <v>165</v>
      </c>
      <c r="X41" s="241">
        <f t="shared" ref="X41:AS41" si="11">SUM(X44,X47,X50)</f>
        <v>4</v>
      </c>
      <c r="Y41" s="241">
        <f t="shared" si="11"/>
        <v>4</v>
      </c>
      <c r="Z41" s="241">
        <f t="shared" si="11"/>
        <v>4</v>
      </c>
      <c r="AA41" s="241">
        <f t="shared" si="11"/>
        <v>4</v>
      </c>
      <c r="AB41" s="241">
        <f t="shared" si="11"/>
        <v>4</v>
      </c>
      <c r="AC41" s="241">
        <f t="shared" si="11"/>
        <v>4</v>
      </c>
      <c r="AD41" s="241">
        <f t="shared" si="11"/>
        <v>4</v>
      </c>
      <c r="AE41" s="241">
        <f t="shared" si="11"/>
        <v>4</v>
      </c>
      <c r="AF41" s="241">
        <f t="shared" si="11"/>
        <v>4</v>
      </c>
      <c r="AG41" s="241">
        <f t="shared" si="11"/>
        <v>4</v>
      </c>
      <c r="AH41" s="241">
        <f t="shared" si="11"/>
        <v>4</v>
      </c>
      <c r="AI41" s="241">
        <f t="shared" si="11"/>
        <v>4</v>
      </c>
      <c r="AJ41" s="241">
        <f t="shared" si="11"/>
        <v>4</v>
      </c>
      <c r="AK41" s="241">
        <f t="shared" si="11"/>
        <v>4</v>
      </c>
      <c r="AL41" s="241">
        <f t="shared" si="11"/>
        <v>4</v>
      </c>
      <c r="AM41" s="241">
        <f t="shared" si="11"/>
        <v>4</v>
      </c>
      <c r="AN41" s="241">
        <f t="shared" si="11"/>
        <v>4</v>
      </c>
      <c r="AO41" s="241">
        <f t="shared" si="11"/>
        <v>4</v>
      </c>
      <c r="AP41" s="241">
        <f t="shared" si="11"/>
        <v>4</v>
      </c>
      <c r="AQ41" s="241">
        <f t="shared" si="11"/>
        <v>4</v>
      </c>
      <c r="AR41" s="241">
        <f t="shared" si="11"/>
        <v>4</v>
      </c>
      <c r="AS41" s="241">
        <f t="shared" si="11"/>
        <v>4</v>
      </c>
      <c r="AT41" s="255">
        <v>0</v>
      </c>
      <c r="AU41" s="291">
        <v>0</v>
      </c>
      <c r="AV41" s="254" t="s">
        <v>165</v>
      </c>
      <c r="AW41" s="254" t="s">
        <v>165</v>
      </c>
      <c r="AX41" s="254" t="s">
        <v>165</v>
      </c>
      <c r="AY41" s="254" t="s">
        <v>165</v>
      </c>
      <c r="AZ41" s="254" t="s">
        <v>165</v>
      </c>
      <c r="BA41" s="254" t="s">
        <v>165</v>
      </c>
      <c r="BB41" s="254" t="s">
        <v>165</v>
      </c>
      <c r="BC41" s="254" t="s">
        <v>165</v>
      </c>
      <c r="BD41" s="254" t="s">
        <v>165</v>
      </c>
      <c r="BE41" s="241">
        <f>SUM(BE44,BE47,BE50)</f>
        <v>139</v>
      </c>
    </row>
    <row r="42" spans="1:57" ht="12.75" customHeight="1" thickBot="1" x14ac:dyDescent="0.25">
      <c r="A42" s="365"/>
      <c r="B42" s="369"/>
      <c r="C42" s="372"/>
      <c r="D42" s="253" t="s">
        <v>118</v>
      </c>
      <c r="E42" s="241">
        <f>SUM(E45,E51)</f>
        <v>0</v>
      </c>
      <c r="F42" s="241">
        <f t="shared" ref="F42:AT42" si="12">SUM(F45,F51)</f>
        <v>0</v>
      </c>
      <c r="G42" s="241">
        <f t="shared" si="12"/>
        <v>0</v>
      </c>
      <c r="H42" s="241">
        <f t="shared" si="12"/>
        <v>0</v>
      </c>
      <c r="I42" s="241">
        <f t="shared" si="12"/>
        <v>0</v>
      </c>
      <c r="J42" s="241">
        <f t="shared" si="12"/>
        <v>0</v>
      </c>
      <c r="K42" s="241">
        <f t="shared" si="12"/>
        <v>0</v>
      </c>
      <c r="L42" s="241">
        <f t="shared" si="12"/>
        <v>0</v>
      </c>
      <c r="M42" s="241">
        <f t="shared" si="12"/>
        <v>0</v>
      </c>
      <c r="N42" s="241">
        <f t="shared" si="12"/>
        <v>0</v>
      </c>
      <c r="O42" s="241">
        <f t="shared" si="12"/>
        <v>0</v>
      </c>
      <c r="P42" s="241">
        <f t="shared" si="12"/>
        <v>0</v>
      </c>
      <c r="Q42" s="241">
        <f t="shared" si="12"/>
        <v>0</v>
      </c>
      <c r="R42" s="241">
        <f t="shared" si="12"/>
        <v>0</v>
      </c>
      <c r="S42" s="241">
        <f t="shared" si="12"/>
        <v>0</v>
      </c>
      <c r="T42" s="241">
        <f t="shared" si="12"/>
        <v>0</v>
      </c>
      <c r="U42" s="241">
        <f t="shared" si="12"/>
        <v>0</v>
      </c>
      <c r="V42" s="241" t="s">
        <v>165</v>
      </c>
      <c r="W42" s="241" t="s">
        <v>165</v>
      </c>
      <c r="X42" s="241">
        <f t="shared" si="12"/>
        <v>0</v>
      </c>
      <c r="Y42" s="241">
        <f t="shared" si="12"/>
        <v>0</v>
      </c>
      <c r="Z42" s="241">
        <f t="shared" si="12"/>
        <v>0</v>
      </c>
      <c r="AA42" s="241">
        <f t="shared" si="12"/>
        <v>0</v>
      </c>
      <c r="AB42" s="241">
        <f t="shared" si="12"/>
        <v>0</v>
      </c>
      <c r="AC42" s="241">
        <f t="shared" si="12"/>
        <v>0</v>
      </c>
      <c r="AD42" s="241">
        <f t="shared" si="12"/>
        <v>0</v>
      </c>
      <c r="AE42" s="241">
        <f t="shared" si="12"/>
        <v>0</v>
      </c>
      <c r="AF42" s="241">
        <f t="shared" si="12"/>
        <v>0</v>
      </c>
      <c r="AG42" s="241">
        <f t="shared" si="12"/>
        <v>0</v>
      </c>
      <c r="AH42" s="241">
        <f t="shared" si="12"/>
        <v>0</v>
      </c>
      <c r="AI42" s="241">
        <f t="shared" si="12"/>
        <v>0</v>
      </c>
      <c r="AJ42" s="241">
        <f t="shared" si="12"/>
        <v>0</v>
      </c>
      <c r="AK42" s="241">
        <f t="shared" si="12"/>
        <v>0</v>
      </c>
      <c r="AL42" s="241">
        <f t="shared" si="12"/>
        <v>0</v>
      </c>
      <c r="AM42" s="241">
        <f t="shared" si="12"/>
        <v>0</v>
      </c>
      <c r="AN42" s="241">
        <f t="shared" si="12"/>
        <v>0</v>
      </c>
      <c r="AO42" s="241">
        <f t="shared" si="12"/>
        <v>0</v>
      </c>
      <c r="AP42" s="241">
        <f t="shared" si="12"/>
        <v>0</v>
      </c>
      <c r="AQ42" s="241">
        <f t="shared" si="12"/>
        <v>0</v>
      </c>
      <c r="AR42" s="241">
        <f t="shared" si="12"/>
        <v>0</v>
      </c>
      <c r="AS42" s="241">
        <f t="shared" si="12"/>
        <v>0</v>
      </c>
      <c r="AT42" s="241">
        <f t="shared" si="12"/>
        <v>0</v>
      </c>
      <c r="AU42" s="291">
        <v>0</v>
      </c>
      <c r="AV42" s="254" t="s">
        <v>165</v>
      </c>
      <c r="AW42" s="254" t="s">
        <v>165</v>
      </c>
      <c r="AX42" s="254" t="s">
        <v>165</v>
      </c>
      <c r="AY42" s="254" t="s">
        <v>165</v>
      </c>
      <c r="AZ42" s="254" t="s">
        <v>165</v>
      </c>
      <c r="BA42" s="254" t="s">
        <v>165</v>
      </c>
      <c r="BB42" s="254" t="s">
        <v>165</v>
      </c>
      <c r="BC42" s="254" t="s">
        <v>165</v>
      </c>
      <c r="BD42" s="254" t="s">
        <v>165</v>
      </c>
      <c r="BE42" s="241">
        <f>SUM(BE45,BE51)</f>
        <v>0</v>
      </c>
    </row>
    <row r="43" spans="1:57" ht="12.75" customHeight="1" thickBot="1" x14ac:dyDescent="0.25">
      <c r="A43" s="365"/>
      <c r="B43" s="326" t="s">
        <v>298</v>
      </c>
      <c r="C43" s="338" t="s">
        <v>276</v>
      </c>
      <c r="D43" s="17" t="s">
        <v>53</v>
      </c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28"/>
      <c r="V43" s="229" t="s">
        <v>165</v>
      </c>
      <c r="W43" s="229" t="s">
        <v>165</v>
      </c>
      <c r="X43" s="228">
        <v>4</v>
      </c>
      <c r="Y43" s="228">
        <v>4</v>
      </c>
      <c r="Z43" s="228">
        <v>3</v>
      </c>
      <c r="AA43" s="228">
        <v>3</v>
      </c>
      <c r="AB43" s="228">
        <v>3</v>
      </c>
      <c r="AC43" s="228">
        <v>3</v>
      </c>
      <c r="AD43" s="228">
        <v>3</v>
      </c>
      <c r="AE43" s="228">
        <v>3</v>
      </c>
      <c r="AF43" s="228">
        <v>3</v>
      </c>
      <c r="AG43" s="228">
        <v>3</v>
      </c>
      <c r="AH43" s="228">
        <v>3</v>
      </c>
      <c r="AI43" s="228">
        <v>3</v>
      </c>
      <c r="AJ43" s="228">
        <v>3</v>
      </c>
      <c r="AK43" s="228">
        <v>3</v>
      </c>
      <c r="AL43" s="228">
        <v>3</v>
      </c>
      <c r="AM43" s="228">
        <v>3</v>
      </c>
      <c r="AN43" s="228">
        <v>3</v>
      </c>
      <c r="AO43" s="228">
        <v>3</v>
      </c>
      <c r="AP43" s="228">
        <v>3</v>
      </c>
      <c r="AQ43" s="228">
        <v>3</v>
      </c>
      <c r="AR43" s="228">
        <v>3</v>
      </c>
      <c r="AS43" s="228">
        <v>3</v>
      </c>
      <c r="AT43" s="230">
        <v>0</v>
      </c>
      <c r="AU43" s="230">
        <v>0</v>
      </c>
      <c r="AV43" s="229" t="s">
        <v>165</v>
      </c>
      <c r="AW43" s="229" t="s">
        <v>165</v>
      </c>
      <c r="AX43" s="229" t="s">
        <v>165</v>
      </c>
      <c r="AY43" s="229" t="s">
        <v>165</v>
      </c>
      <c r="AZ43" s="229" t="s">
        <v>165</v>
      </c>
      <c r="BA43" s="229" t="s">
        <v>165</v>
      </c>
      <c r="BB43" s="229" t="s">
        <v>165</v>
      </c>
      <c r="BC43" s="229" t="s">
        <v>165</v>
      </c>
      <c r="BD43" s="229" t="s">
        <v>165</v>
      </c>
      <c r="BE43" s="256">
        <f>SUM(E43:BD43)</f>
        <v>68</v>
      </c>
    </row>
    <row r="44" spans="1:57" ht="12.75" customHeight="1" thickBot="1" x14ac:dyDescent="0.25">
      <c r="A44" s="365"/>
      <c r="B44" s="327"/>
      <c r="C44" s="339"/>
      <c r="D44" s="17" t="s">
        <v>54</v>
      </c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28"/>
      <c r="V44" s="229" t="s">
        <v>165</v>
      </c>
      <c r="W44" s="229" t="s">
        <v>165</v>
      </c>
      <c r="X44" s="228">
        <v>2</v>
      </c>
      <c r="Y44" s="228">
        <v>2</v>
      </c>
      <c r="Z44" s="228">
        <v>2</v>
      </c>
      <c r="AA44" s="228">
        <v>2</v>
      </c>
      <c r="AB44" s="228">
        <v>2</v>
      </c>
      <c r="AC44" s="228">
        <v>2</v>
      </c>
      <c r="AD44" s="228">
        <v>2</v>
      </c>
      <c r="AE44" s="228">
        <v>2</v>
      </c>
      <c r="AF44" s="228">
        <v>2</v>
      </c>
      <c r="AG44" s="228">
        <v>2</v>
      </c>
      <c r="AH44" s="228">
        <v>2</v>
      </c>
      <c r="AI44" s="228">
        <v>2</v>
      </c>
      <c r="AJ44" s="228">
        <v>2</v>
      </c>
      <c r="AK44" s="228">
        <v>2</v>
      </c>
      <c r="AL44" s="228">
        <v>2</v>
      </c>
      <c r="AM44" s="228">
        <v>2</v>
      </c>
      <c r="AN44" s="228">
        <v>2</v>
      </c>
      <c r="AO44" s="228">
        <v>2</v>
      </c>
      <c r="AP44" s="228">
        <v>2</v>
      </c>
      <c r="AQ44" s="228">
        <v>2</v>
      </c>
      <c r="AR44" s="228">
        <v>2</v>
      </c>
      <c r="AS44" s="228">
        <v>2</v>
      </c>
      <c r="AT44" s="230">
        <v>0</v>
      </c>
      <c r="AU44" s="230">
        <v>0</v>
      </c>
      <c r="AV44" s="229" t="s">
        <v>165</v>
      </c>
      <c r="AW44" s="229" t="s">
        <v>165</v>
      </c>
      <c r="AX44" s="229" t="s">
        <v>165</v>
      </c>
      <c r="AY44" s="229" t="s">
        <v>165</v>
      </c>
      <c r="AZ44" s="229" t="s">
        <v>165</v>
      </c>
      <c r="BA44" s="229" t="s">
        <v>165</v>
      </c>
      <c r="BB44" s="229" t="s">
        <v>165</v>
      </c>
      <c r="BC44" s="229" t="s">
        <v>165</v>
      </c>
      <c r="BD44" s="229" t="s">
        <v>165</v>
      </c>
      <c r="BE44" s="228">
        <f t="shared" ref="BE44:BE51" si="13">SUM(E44:BD44)</f>
        <v>44</v>
      </c>
    </row>
    <row r="45" spans="1:57" ht="12.75" customHeight="1" thickBot="1" x14ac:dyDescent="0.25">
      <c r="A45" s="365"/>
      <c r="B45" s="328"/>
      <c r="C45" s="340"/>
      <c r="D45" s="17" t="s">
        <v>118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28"/>
      <c r="V45" s="229" t="s">
        <v>165</v>
      </c>
      <c r="W45" s="229" t="s">
        <v>165</v>
      </c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30">
        <v>0</v>
      </c>
      <c r="AU45" s="230">
        <v>0</v>
      </c>
      <c r="AV45" s="229" t="s">
        <v>165</v>
      </c>
      <c r="AW45" s="229" t="s">
        <v>165</v>
      </c>
      <c r="AX45" s="229" t="s">
        <v>165</v>
      </c>
      <c r="AY45" s="229" t="s">
        <v>165</v>
      </c>
      <c r="AZ45" s="229" t="s">
        <v>165</v>
      </c>
      <c r="BA45" s="229" t="s">
        <v>165</v>
      </c>
      <c r="BB45" s="229" t="s">
        <v>165</v>
      </c>
      <c r="BC45" s="229" t="s">
        <v>165</v>
      </c>
      <c r="BD45" s="229" t="s">
        <v>165</v>
      </c>
      <c r="BE45" s="228">
        <f t="shared" si="13"/>
        <v>0</v>
      </c>
    </row>
    <row r="46" spans="1:57" ht="12.75" customHeight="1" thickBot="1" x14ac:dyDescent="0.25">
      <c r="A46" s="365"/>
      <c r="B46" s="326" t="s">
        <v>299</v>
      </c>
      <c r="C46" s="338" t="s">
        <v>296</v>
      </c>
      <c r="D46" s="17" t="s">
        <v>53</v>
      </c>
      <c r="E46" s="268">
        <v>2</v>
      </c>
      <c r="F46" s="268">
        <v>2</v>
      </c>
      <c r="G46" s="268">
        <v>2</v>
      </c>
      <c r="H46" s="268">
        <v>2</v>
      </c>
      <c r="I46" s="268">
        <v>2</v>
      </c>
      <c r="J46" s="268">
        <v>2</v>
      </c>
      <c r="K46" s="268">
        <v>2</v>
      </c>
      <c r="L46" s="268">
        <v>2</v>
      </c>
      <c r="M46" s="268">
        <v>2</v>
      </c>
      <c r="N46" s="268">
        <v>2</v>
      </c>
      <c r="O46" s="268">
        <v>2</v>
      </c>
      <c r="P46" s="268">
        <v>2</v>
      </c>
      <c r="Q46" s="268">
        <v>2</v>
      </c>
      <c r="R46" s="268">
        <v>2</v>
      </c>
      <c r="S46" s="268">
        <v>2</v>
      </c>
      <c r="T46" s="268">
        <v>2</v>
      </c>
      <c r="U46" s="228">
        <v>2</v>
      </c>
      <c r="V46" s="229" t="s">
        <v>165</v>
      </c>
      <c r="W46" s="229" t="s">
        <v>165</v>
      </c>
      <c r="X46" s="228">
        <v>3</v>
      </c>
      <c r="Y46" s="228">
        <v>3</v>
      </c>
      <c r="Z46" s="228">
        <v>3</v>
      </c>
      <c r="AA46" s="228">
        <v>3</v>
      </c>
      <c r="AB46" s="228">
        <v>3</v>
      </c>
      <c r="AC46" s="228">
        <v>3</v>
      </c>
      <c r="AD46" s="228">
        <v>3</v>
      </c>
      <c r="AE46" s="228">
        <v>3</v>
      </c>
      <c r="AF46" s="228">
        <v>3</v>
      </c>
      <c r="AG46" s="228">
        <v>3</v>
      </c>
      <c r="AH46" s="228">
        <v>3</v>
      </c>
      <c r="AI46" s="228">
        <v>3</v>
      </c>
      <c r="AJ46" s="228">
        <v>3</v>
      </c>
      <c r="AK46" s="228">
        <v>3</v>
      </c>
      <c r="AL46" s="228">
        <v>3</v>
      </c>
      <c r="AM46" s="228">
        <v>3</v>
      </c>
      <c r="AN46" s="228">
        <v>3</v>
      </c>
      <c r="AO46" s="228">
        <v>3</v>
      </c>
      <c r="AP46" s="228">
        <v>3</v>
      </c>
      <c r="AQ46" s="228">
        <v>3</v>
      </c>
      <c r="AR46" s="228">
        <v>3</v>
      </c>
      <c r="AS46" s="228">
        <v>3</v>
      </c>
      <c r="AT46" s="230">
        <v>0</v>
      </c>
      <c r="AU46" s="230">
        <v>0</v>
      </c>
      <c r="AV46" s="229" t="s">
        <v>165</v>
      </c>
      <c r="AW46" s="229" t="s">
        <v>165</v>
      </c>
      <c r="AX46" s="229" t="s">
        <v>165</v>
      </c>
      <c r="AY46" s="229" t="s">
        <v>165</v>
      </c>
      <c r="AZ46" s="229" t="s">
        <v>165</v>
      </c>
      <c r="BA46" s="229" t="s">
        <v>165</v>
      </c>
      <c r="BB46" s="229" t="s">
        <v>165</v>
      </c>
      <c r="BC46" s="229" t="s">
        <v>165</v>
      </c>
      <c r="BD46" s="229" t="s">
        <v>165</v>
      </c>
      <c r="BE46" s="256">
        <f t="shared" si="13"/>
        <v>100</v>
      </c>
    </row>
    <row r="47" spans="1:57" ht="12.75" customHeight="1" thickBot="1" x14ac:dyDescent="0.25">
      <c r="A47" s="365"/>
      <c r="B47" s="327"/>
      <c r="C47" s="339"/>
      <c r="D47" s="17" t="s">
        <v>54</v>
      </c>
      <c r="E47" s="268">
        <v>1</v>
      </c>
      <c r="F47" s="274">
        <v>1</v>
      </c>
      <c r="G47" s="274">
        <v>1</v>
      </c>
      <c r="H47" s="274">
        <v>1</v>
      </c>
      <c r="I47" s="274">
        <v>1</v>
      </c>
      <c r="J47" s="274">
        <v>1</v>
      </c>
      <c r="K47" s="274">
        <v>1</v>
      </c>
      <c r="L47" s="274">
        <v>1</v>
      </c>
      <c r="M47" s="274">
        <v>1</v>
      </c>
      <c r="N47" s="274">
        <v>1</v>
      </c>
      <c r="O47" s="274">
        <v>1</v>
      </c>
      <c r="P47" s="274">
        <v>1</v>
      </c>
      <c r="Q47" s="274">
        <v>1</v>
      </c>
      <c r="R47" s="274">
        <v>1</v>
      </c>
      <c r="S47" s="274">
        <v>1</v>
      </c>
      <c r="T47" s="274">
        <v>1</v>
      </c>
      <c r="U47" s="274">
        <v>1</v>
      </c>
      <c r="V47" s="229" t="s">
        <v>165</v>
      </c>
      <c r="W47" s="229" t="s">
        <v>165</v>
      </c>
      <c r="X47" s="228">
        <v>1</v>
      </c>
      <c r="Y47" s="228">
        <v>1</v>
      </c>
      <c r="Z47" s="228">
        <v>1</v>
      </c>
      <c r="AA47" s="228">
        <v>1</v>
      </c>
      <c r="AB47" s="228">
        <v>1</v>
      </c>
      <c r="AC47" s="228">
        <v>1</v>
      </c>
      <c r="AD47" s="228">
        <v>1</v>
      </c>
      <c r="AE47" s="228">
        <v>1</v>
      </c>
      <c r="AF47" s="228">
        <v>1</v>
      </c>
      <c r="AG47" s="228">
        <v>1</v>
      </c>
      <c r="AH47" s="228">
        <v>1</v>
      </c>
      <c r="AI47" s="228">
        <v>1</v>
      </c>
      <c r="AJ47" s="228">
        <v>1</v>
      </c>
      <c r="AK47" s="228">
        <v>1</v>
      </c>
      <c r="AL47" s="228">
        <v>1</v>
      </c>
      <c r="AM47" s="228">
        <v>1</v>
      </c>
      <c r="AN47" s="228">
        <v>1</v>
      </c>
      <c r="AO47" s="228">
        <v>1</v>
      </c>
      <c r="AP47" s="228">
        <v>1</v>
      </c>
      <c r="AQ47" s="228">
        <v>1</v>
      </c>
      <c r="AR47" s="228">
        <v>1</v>
      </c>
      <c r="AS47" s="228">
        <v>1</v>
      </c>
      <c r="AT47" s="230">
        <v>0</v>
      </c>
      <c r="AU47" s="230">
        <v>0</v>
      </c>
      <c r="AV47" s="229" t="s">
        <v>165</v>
      </c>
      <c r="AW47" s="229" t="s">
        <v>165</v>
      </c>
      <c r="AX47" s="229" t="s">
        <v>165</v>
      </c>
      <c r="AY47" s="229" t="s">
        <v>165</v>
      </c>
      <c r="AZ47" s="229" t="s">
        <v>165</v>
      </c>
      <c r="BA47" s="229" t="s">
        <v>165</v>
      </c>
      <c r="BB47" s="229" t="s">
        <v>165</v>
      </c>
      <c r="BC47" s="229" t="s">
        <v>165</v>
      </c>
      <c r="BD47" s="229" t="s">
        <v>165</v>
      </c>
      <c r="BE47" s="228">
        <f t="shared" si="13"/>
        <v>39</v>
      </c>
    </row>
    <row r="48" spans="1:57" ht="12.75" customHeight="1" thickBot="1" x14ac:dyDescent="0.25">
      <c r="A48" s="365"/>
      <c r="B48" s="328"/>
      <c r="C48" s="340"/>
      <c r="D48" s="17" t="s">
        <v>118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28"/>
      <c r="V48" s="229" t="s">
        <v>165</v>
      </c>
      <c r="W48" s="229" t="s">
        <v>165</v>
      </c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30">
        <v>0</v>
      </c>
      <c r="AU48" s="230">
        <v>0</v>
      </c>
      <c r="AV48" s="229" t="s">
        <v>165</v>
      </c>
      <c r="AW48" s="229" t="s">
        <v>165</v>
      </c>
      <c r="AX48" s="229" t="s">
        <v>165</v>
      </c>
      <c r="AY48" s="229" t="s">
        <v>165</v>
      </c>
      <c r="AZ48" s="229" t="s">
        <v>165</v>
      </c>
      <c r="BA48" s="229" t="s">
        <v>165</v>
      </c>
      <c r="BB48" s="229" t="s">
        <v>165</v>
      </c>
      <c r="BC48" s="229" t="s">
        <v>165</v>
      </c>
      <c r="BD48" s="229" t="s">
        <v>165</v>
      </c>
      <c r="BE48" s="228">
        <f t="shared" si="13"/>
        <v>0</v>
      </c>
    </row>
    <row r="49" spans="1:57" ht="12.75" customHeight="1" thickBot="1" x14ac:dyDescent="0.25">
      <c r="A49" s="365"/>
      <c r="B49" s="341" t="s">
        <v>300</v>
      </c>
      <c r="C49" s="342" t="s">
        <v>297</v>
      </c>
      <c r="D49" s="266" t="s">
        <v>53</v>
      </c>
      <c r="E49" s="268">
        <v>3</v>
      </c>
      <c r="F49" s="268">
        <v>3</v>
      </c>
      <c r="G49" s="268">
        <v>3</v>
      </c>
      <c r="H49" s="268">
        <v>3</v>
      </c>
      <c r="I49" s="268">
        <v>3</v>
      </c>
      <c r="J49" s="268">
        <v>3</v>
      </c>
      <c r="K49" s="268">
        <v>3</v>
      </c>
      <c r="L49" s="268">
        <v>3</v>
      </c>
      <c r="M49" s="268">
        <v>3</v>
      </c>
      <c r="N49" s="268">
        <v>3</v>
      </c>
      <c r="O49" s="268">
        <v>3</v>
      </c>
      <c r="P49" s="268">
        <v>3</v>
      </c>
      <c r="Q49" s="268">
        <v>3</v>
      </c>
      <c r="R49" s="268">
        <v>3</v>
      </c>
      <c r="S49" s="268">
        <v>3</v>
      </c>
      <c r="T49" s="268">
        <v>3</v>
      </c>
      <c r="U49" s="228">
        <v>3</v>
      </c>
      <c r="V49" s="229" t="s">
        <v>165</v>
      </c>
      <c r="W49" s="229" t="s">
        <v>165</v>
      </c>
      <c r="X49" s="228">
        <v>3</v>
      </c>
      <c r="Y49" s="228">
        <v>3</v>
      </c>
      <c r="Z49" s="228">
        <v>3</v>
      </c>
      <c r="AA49" s="228">
        <v>3</v>
      </c>
      <c r="AB49" s="228">
        <v>3</v>
      </c>
      <c r="AC49" s="228">
        <v>3</v>
      </c>
      <c r="AD49" s="228">
        <v>3</v>
      </c>
      <c r="AE49" s="228">
        <v>3</v>
      </c>
      <c r="AF49" s="228">
        <v>3</v>
      </c>
      <c r="AG49" s="228">
        <v>3</v>
      </c>
      <c r="AH49" s="228">
        <v>3</v>
      </c>
      <c r="AI49" s="228">
        <v>3</v>
      </c>
      <c r="AJ49" s="228">
        <v>3</v>
      </c>
      <c r="AK49" s="228">
        <v>3</v>
      </c>
      <c r="AL49" s="228">
        <v>3</v>
      </c>
      <c r="AM49" s="228">
        <v>3</v>
      </c>
      <c r="AN49" s="228">
        <v>3</v>
      </c>
      <c r="AO49" s="228">
        <v>3</v>
      </c>
      <c r="AP49" s="228">
        <v>3</v>
      </c>
      <c r="AQ49" s="228">
        <v>3</v>
      </c>
      <c r="AR49" s="228">
        <v>3</v>
      </c>
      <c r="AS49" s="228">
        <v>3</v>
      </c>
      <c r="AT49" s="230">
        <v>0</v>
      </c>
      <c r="AU49" s="230">
        <v>0</v>
      </c>
      <c r="AV49" s="229" t="s">
        <v>165</v>
      </c>
      <c r="AW49" s="229" t="s">
        <v>165</v>
      </c>
      <c r="AX49" s="229" t="s">
        <v>165</v>
      </c>
      <c r="AY49" s="229" t="s">
        <v>165</v>
      </c>
      <c r="AZ49" s="229" t="s">
        <v>165</v>
      </c>
      <c r="BA49" s="229" t="s">
        <v>165</v>
      </c>
      <c r="BB49" s="229" t="s">
        <v>165</v>
      </c>
      <c r="BC49" s="229" t="s">
        <v>165</v>
      </c>
      <c r="BD49" s="229" t="s">
        <v>165</v>
      </c>
      <c r="BE49" s="228">
        <f t="shared" si="13"/>
        <v>117</v>
      </c>
    </row>
    <row r="50" spans="1:57" ht="12.75" customHeight="1" thickBot="1" x14ac:dyDescent="0.25">
      <c r="A50" s="365"/>
      <c r="B50" s="341"/>
      <c r="C50" s="342"/>
      <c r="D50" s="266" t="s">
        <v>54</v>
      </c>
      <c r="E50" s="268">
        <v>2</v>
      </c>
      <c r="F50" s="274">
        <v>2</v>
      </c>
      <c r="G50" s="274">
        <v>2</v>
      </c>
      <c r="H50" s="274">
        <v>2</v>
      </c>
      <c r="I50" s="274">
        <v>2</v>
      </c>
      <c r="J50" s="274">
        <v>2</v>
      </c>
      <c r="K50" s="274">
        <v>2</v>
      </c>
      <c r="L50" s="274">
        <v>2</v>
      </c>
      <c r="M50" s="274">
        <v>2</v>
      </c>
      <c r="N50" s="274">
        <v>2</v>
      </c>
      <c r="O50" s="274">
        <v>2</v>
      </c>
      <c r="P50" s="274">
        <v>2</v>
      </c>
      <c r="Q50" s="274">
        <v>2</v>
      </c>
      <c r="R50" s="274">
        <v>2</v>
      </c>
      <c r="S50" s="274">
        <v>2</v>
      </c>
      <c r="T50" s="274">
        <v>2</v>
      </c>
      <c r="U50" s="274">
        <v>2</v>
      </c>
      <c r="V50" s="229" t="s">
        <v>165</v>
      </c>
      <c r="W50" s="229" t="s">
        <v>165</v>
      </c>
      <c r="X50" s="228">
        <v>1</v>
      </c>
      <c r="Y50" s="228">
        <v>1</v>
      </c>
      <c r="Z50" s="228">
        <v>1</v>
      </c>
      <c r="AA50" s="228">
        <v>1</v>
      </c>
      <c r="AB50" s="228">
        <v>1</v>
      </c>
      <c r="AC50" s="228">
        <v>1</v>
      </c>
      <c r="AD50" s="228">
        <v>1</v>
      </c>
      <c r="AE50" s="228">
        <v>1</v>
      </c>
      <c r="AF50" s="228">
        <v>1</v>
      </c>
      <c r="AG50" s="228">
        <v>1</v>
      </c>
      <c r="AH50" s="228">
        <v>1</v>
      </c>
      <c r="AI50" s="228">
        <v>1</v>
      </c>
      <c r="AJ50" s="228">
        <v>1</v>
      </c>
      <c r="AK50" s="228">
        <v>1</v>
      </c>
      <c r="AL50" s="228">
        <v>1</v>
      </c>
      <c r="AM50" s="228">
        <v>1</v>
      </c>
      <c r="AN50" s="228">
        <v>1</v>
      </c>
      <c r="AO50" s="228">
        <v>1</v>
      </c>
      <c r="AP50" s="228">
        <v>1</v>
      </c>
      <c r="AQ50" s="228">
        <v>1</v>
      </c>
      <c r="AR50" s="228">
        <v>1</v>
      </c>
      <c r="AS50" s="228">
        <v>1</v>
      </c>
      <c r="AT50" s="230">
        <v>0</v>
      </c>
      <c r="AU50" s="230">
        <v>0</v>
      </c>
      <c r="AV50" s="229" t="s">
        <v>165</v>
      </c>
      <c r="AW50" s="229" t="s">
        <v>165</v>
      </c>
      <c r="AX50" s="229" t="s">
        <v>165</v>
      </c>
      <c r="AY50" s="229" t="s">
        <v>165</v>
      </c>
      <c r="AZ50" s="229" t="s">
        <v>165</v>
      </c>
      <c r="BA50" s="229" t="s">
        <v>165</v>
      </c>
      <c r="BB50" s="229" t="s">
        <v>165</v>
      </c>
      <c r="BC50" s="229" t="s">
        <v>165</v>
      </c>
      <c r="BD50" s="229" t="s">
        <v>165</v>
      </c>
      <c r="BE50" s="256">
        <f t="shared" si="13"/>
        <v>56</v>
      </c>
    </row>
    <row r="51" spans="1:57" ht="12.75" customHeight="1" thickBot="1" x14ac:dyDescent="0.25">
      <c r="A51" s="365"/>
      <c r="B51" s="341"/>
      <c r="C51" s="342"/>
      <c r="D51" s="266" t="s">
        <v>118</v>
      </c>
      <c r="E51" s="267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1"/>
      <c r="V51" s="231" t="s">
        <v>165</v>
      </c>
      <c r="W51" s="231" t="s">
        <v>165</v>
      </c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30">
        <v>0</v>
      </c>
      <c r="AU51" s="230">
        <v>0</v>
      </c>
      <c r="AV51" s="231" t="s">
        <v>165</v>
      </c>
      <c r="AW51" s="231" t="s">
        <v>165</v>
      </c>
      <c r="AX51" s="231" t="s">
        <v>165</v>
      </c>
      <c r="AY51" s="231" t="s">
        <v>165</v>
      </c>
      <c r="AZ51" s="231" t="s">
        <v>165</v>
      </c>
      <c r="BA51" s="231" t="s">
        <v>165</v>
      </c>
      <c r="BB51" s="231" t="s">
        <v>165</v>
      </c>
      <c r="BC51" s="231" t="s">
        <v>165</v>
      </c>
      <c r="BD51" s="231" t="s">
        <v>165</v>
      </c>
      <c r="BE51" s="228">
        <f t="shared" si="13"/>
        <v>0</v>
      </c>
    </row>
    <row r="52" spans="1:57" ht="12.75" customHeight="1" thickBot="1" x14ac:dyDescent="0.25">
      <c r="A52" s="365"/>
      <c r="B52" s="373"/>
      <c r="C52" s="360" t="s">
        <v>277</v>
      </c>
      <c r="D52" s="269" t="s">
        <v>53</v>
      </c>
      <c r="E52" s="241">
        <f>E55</f>
        <v>10</v>
      </c>
      <c r="F52" s="241">
        <f t="shared" ref="F52:U52" si="14">F55</f>
        <v>10</v>
      </c>
      <c r="G52" s="241">
        <f t="shared" si="14"/>
        <v>10</v>
      </c>
      <c r="H52" s="241">
        <f t="shared" si="14"/>
        <v>10</v>
      </c>
      <c r="I52" s="241">
        <f t="shared" si="14"/>
        <v>10</v>
      </c>
      <c r="J52" s="241">
        <f t="shared" si="14"/>
        <v>10</v>
      </c>
      <c r="K52" s="241">
        <f t="shared" si="14"/>
        <v>10</v>
      </c>
      <c r="L52" s="241">
        <f t="shared" si="14"/>
        <v>10</v>
      </c>
      <c r="M52" s="241">
        <f t="shared" si="14"/>
        <v>10</v>
      </c>
      <c r="N52" s="241">
        <f t="shared" si="14"/>
        <v>10</v>
      </c>
      <c r="O52" s="241">
        <f t="shared" si="14"/>
        <v>10</v>
      </c>
      <c r="P52" s="241">
        <f t="shared" si="14"/>
        <v>10</v>
      </c>
      <c r="Q52" s="241">
        <f t="shared" si="14"/>
        <v>10</v>
      </c>
      <c r="R52" s="241">
        <f t="shared" si="14"/>
        <v>10</v>
      </c>
      <c r="S52" s="241">
        <f t="shared" si="14"/>
        <v>10</v>
      </c>
      <c r="T52" s="241">
        <f t="shared" si="14"/>
        <v>10</v>
      </c>
      <c r="U52" s="241">
        <f t="shared" si="14"/>
        <v>10</v>
      </c>
      <c r="V52" s="243" t="s">
        <v>165</v>
      </c>
      <c r="W52" s="243" t="s">
        <v>165</v>
      </c>
      <c r="X52" s="242">
        <f>X55</f>
        <v>5</v>
      </c>
      <c r="Y52" s="242">
        <f t="shared" ref="Y52:AS52" si="15">Y55</f>
        <v>5</v>
      </c>
      <c r="Z52" s="242">
        <f t="shared" si="15"/>
        <v>5</v>
      </c>
      <c r="AA52" s="242">
        <f t="shared" si="15"/>
        <v>5</v>
      </c>
      <c r="AB52" s="242">
        <f t="shared" si="15"/>
        <v>5</v>
      </c>
      <c r="AC52" s="242">
        <f t="shared" si="15"/>
        <v>5</v>
      </c>
      <c r="AD52" s="242">
        <f t="shared" si="15"/>
        <v>5</v>
      </c>
      <c r="AE52" s="242">
        <f t="shared" si="15"/>
        <v>5</v>
      </c>
      <c r="AF52" s="242">
        <f t="shared" si="15"/>
        <v>5</v>
      </c>
      <c r="AG52" s="242">
        <f t="shared" si="15"/>
        <v>5</v>
      </c>
      <c r="AH52" s="242">
        <f t="shared" si="15"/>
        <v>5</v>
      </c>
      <c r="AI52" s="242">
        <f t="shared" si="15"/>
        <v>4</v>
      </c>
      <c r="AJ52" s="242">
        <f t="shared" si="15"/>
        <v>5</v>
      </c>
      <c r="AK52" s="242">
        <f t="shared" si="15"/>
        <v>4</v>
      </c>
      <c r="AL52" s="242">
        <f t="shared" si="15"/>
        <v>5</v>
      </c>
      <c r="AM52" s="242">
        <f t="shared" si="15"/>
        <v>4</v>
      </c>
      <c r="AN52" s="242">
        <f t="shared" si="15"/>
        <v>5</v>
      </c>
      <c r="AO52" s="242">
        <f t="shared" si="15"/>
        <v>5</v>
      </c>
      <c r="AP52" s="242">
        <f t="shared" si="15"/>
        <v>5</v>
      </c>
      <c r="AQ52" s="242">
        <f t="shared" si="15"/>
        <v>5</v>
      </c>
      <c r="AR52" s="242">
        <f t="shared" si="15"/>
        <v>5</v>
      </c>
      <c r="AS52" s="242">
        <f t="shared" si="15"/>
        <v>5</v>
      </c>
      <c r="AT52" s="244">
        <v>0</v>
      </c>
      <c r="AU52" s="291">
        <v>0</v>
      </c>
      <c r="AV52" s="243" t="s">
        <v>165</v>
      </c>
      <c r="AW52" s="243" t="s">
        <v>165</v>
      </c>
      <c r="AX52" s="243" t="s">
        <v>165</v>
      </c>
      <c r="AY52" s="243" t="s">
        <v>165</v>
      </c>
      <c r="AZ52" s="243" t="s">
        <v>165</v>
      </c>
      <c r="BA52" s="243" t="s">
        <v>165</v>
      </c>
      <c r="BB52" s="243" t="s">
        <v>165</v>
      </c>
      <c r="BC52" s="243" t="s">
        <v>165</v>
      </c>
      <c r="BD52" s="243" t="s">
        <v>165</v>
      </c>
      <c r="BE52" s="242">
        <f>SUM(E52:BD52)</f>
        <v>277</v>
      </c>
    </row>
    <row r="53" spans="1:57" ht="12.75" customHeight="1" thickBot="1" x14ac:dyDescent="0.25">
      <c r="A53" s="365"/>
      <c r="B53" s="373"/>
      <c r="C53" s="361"/>
      <c r="D53" s="269" t="s">
        <v>54</v>
      </c>
      <c r="E53" s="241">
        <f>E56</f>
        <v>5</v>
      </c>
      <c r="F53" s="241">
        <f t="shared" ref="F53:U53" si="16">F56</f>
        <v>5</v>
      </c>
      <c r="G53" s="241">
        <f t="shared" si="16"/>
        <v>5</v>
      </c>
      <c r="H53" s="241">
        <f t="shared" si="16"/>
        <v>5</v>
      </c>
      <c r="I53" s="241">
        <f t="shared" si="16"/>
        <v>5</v>
      </c>
      <c r="J53" s="241">
        <f t="shared" si="16"/>
        <v>5</v>
      </c>
      <c r="K53" s="241">
        <f t="shared" si="16"/>
        <v>5</v>
      </c>
      <c r="L53" s="241">
        <f t="shared" si="16"/>
        <v>5</v>
      </c>
      <c r="M53" s="241">
        <f t="shared" si="16"/>
        <v>5</v>
      </c>
      <c r="N53" s="241">
        <f t="shared" si="16"/>
        <v>5</v>
      </c>
      <c r="O53" s="241">
        <f t="shared" si="16"/>
        <v>5</v>
      </c>
      <c r="P53" s="241">
        <f t="shared" si="16"/>
        <v>5</v>
      </c>
      <c r="Q53" s="241">
        <f t="shared" si="16"/>
        <v>5</v>
      </c>
      <c r="R53" s="241">
        <f t="shared" si="16"/>
        <v>5</v>
      </c>
      <c r="S53" s="241">
        <f t="shared" si="16"/>
        <v>5</v>
      </c>
      <c r="T53" s="241">
        <f t="shared" si="16"/>
        <v>5</v>
      </c>
      <c r="U53" s="241">
        <f t="shared" si="16"/>
        <v>5</v>
      </c>
      <c r="V53" s="243" t="s">
        <v>165</v>
      </c>
      <c r="W53" s="243" t="s">
        <v>165</v>
      </c>
      <c r="X53" s="242">
        <f>X56</f>
        <v>2</v>
      </c>
      <c r="Y53" s="242">
        <f t="shared" ref="Y53:AS53" si="17">Y56</f>
        <v>2</v>
      </c>
      <c r="Z53" s="242">
        <f t="shared" si="17"/>
        <v>2</v>
      </c>
      <c r="AA53" s="242">
        <f t="shared" si="17"/>
        <v>2</v>
      </c>
      <c r="AB53" s="242">
        <f t="shared" si="17"/>
        <v>2</v>
      </c>
      <c r="AC53" s="242">
        <f t="shared" si="17"/>
        <v>2</v>
      </c>
      <c r="AD53" s="242">
        <f t="shared" si="17"/>
        <v>2</v>
      </c>
      <c r="AE53" s="242">
        <f t="shared" si="17"/>
        <v>2</v>
      </c>
      <c r="AF53" s="242">
        <f t="shared" si="17"/>
        <v>2</v>
      </c>
      <c r="AG53" s="242">
        <f t="shared" si="17"/>
        <v>2</v>
      </c>
      <c r="AH53" s="242">
        <f t="shared" si="17"/>
        <v>2</v>
      </c>
      <c r="AI53" s="242">
        <f t="shared" si="17"/>
        <v>2</v>
      </c>
      <c r="AJ53" s="242">
        <f t="shared" si="17"/>
        <v>2</v>
      </c>
      <c r="AK53" s="242">
        <f t="shared" si="17"/>
        <v>2</v>
      </c>
      <c r="AL53" s="242">
        <f t="shared" si="17"/>
        <v>2</v>
      </c>
      <c r="AM53" s="242">
        <f t="shared" si="17"/>
        <v>2</v>
      </c>
      <c r="AN53" s="242">
        <f t="shared" si="17"/>
        <v>2</v>
      </c>
      <c r="AO53" s="242">
        <f t="shared" si="17"/>
        <v>2</v>
      </c>
      <c r="AP53" s="242">
        <f t="shared" si="17"/>
        <v>2</v>
      </c>
      <c r="AQ53" s="242">
        <f t="shared" si="17"/>
        <v>2</v>
      </c>
      <c r="AR53" s="242">
        <f t="shared" si="17"/>
        <v>2</v>
      </c>
      <c r="AS53" s="242">
        <f t="shared" si="17"/>
        <v>2</v>
      </c>
      <c r="AT53" s="244">
        <v>0</v>
      </c>
      <c r="AU53" s="291">
        <v>0</v>
      </c>
      <c r="AV53" s="243" t="s">
        <v>165</v>
      </c>
      <c r="AW53" s="243" t="s">
        <v>165</v>
      </c>
      <c r="AX53" s="243" t="s">
        <v>165</v>
      </c>
      <c r="AY53" s="243" t="s">
        <v>165</v>
      </c>
      <c r="AZ53" s="243" t="s">
        <v>165</v>
      </c>
      <c r="BA53" s="243" t="s">
        <v>165</v>
      </c>
      <c r="BB53" s="243" t="s">
        <v>165</v>
      </c>
      <c r="BC53" s="243" t="s">
        <v>165</v>
      </c>
      <c r="BD53" s="243" t="s">
        <v>165</v>
      </c>
      <c r="BE53" s="242">
        <f t="shared" ref="BE53:BE54" si="18">SUM(E53:BD53)</f>
        <v>129</v>
      </c>
    </row>
    <row r="54" spans="1:57" ht="12.75" customHeight="1" thickBot="1" x14ac:dyDescent="0.25">
      <c r="A54" s="365"/>
      <c r="B54" s="373"/>
      <c r="C54" s="362"/>
      <c r="D54" s="269" t="s">
        <v>118</v>
      </c>
      <c r="E54" s="245">
        <f>E57</f>
        <v>0</v>
      </c>
      <c r="F54" s="245">
        <f t="shared" ref="F54:U54" si="19">F57</f>
        <v>0</v>
      </c>
      <c r="G54" s="245">
        <f t="shared" si="19"/>
        <v>0</v>
      </c>
      <c r="H54" s="245">
        <f t="shared" si="19"/>
        <v>0</v>
      </c>
      <c r="I54" s="245">
        <f t="shared" si="19"/>
        <v>0</v>
      </c>
      <c r="J54" s="245">
        <f t="shared" si="19"/>
        <v>0</v>
      </c>
      <c r="K54" s="245">
        <f t="shared" si="19"/>
        <v>0</v>
      </c>
      <c r="L54" s="245">
        <f t="shared" si="19"/>
        <v>0</v>
      </c>
      <c r="M54" s="245">
        <f t="shared" si="19"/>
        <v>0</v>
      </c>
      <c r="N54" s="245">
        <f t="shared" si="19"/>
        <v>0</v>
      </c>
      <c r="O54" s="245">
        <f t="shared" si="19"/>
        <v>0</v>
      </c>
      <c r="P54" s="245">
        <f t="shared" si="19"/>
        <v>0</v>
      </c>
      <c r="Q54" s="245">
        <f t="shared" si="19"/>
        <v>0</v>
      </c>
      <c r="R54" s="245">
        <f t="shared" si="19"/>
        <v>0</v>
      </c>
      <c r="S54" s="245">
        <f t="shared" si="19"/>
        <v>0</v>
      </c>
      <c r="T54" s="245">
        <f t="shared" si="19"/>
        <v>0</v>
      </c>
      <c r="U54" s="245">
        <f t="shared" si="19"/>
        <v>0</v>
      </c>
      <c r="V54" s="247" t="s">
        <v>165</v>
      </c>
      <c r="W54" s="247" t="s">
        <v>165</v>
      </c>
      <c r="X54" s="246">
        <f>X57</f>
        <v>0</v>
      </c>
      <c r="Y54" s="246">
        <f t="shared" ref="Y54:AS54" si="20">Y57</f>
        <v>0</v>
      </c>
      <c r="Z54" s="246">
        <f t="shared" si="20"/>
        <v>0</v>
      </c>
      <c r="AA54" s="246">
        <f t="shared" si="20"/>
        <v>0</v>
      </c>
      <c r="AB54" s="246">
        <f t="shared" si="20"/>
        <v>0</v>
      </c>
      <c r="AC54" s="246">
        <f t="shared" si="20"/>
        <v>0</v>
      </c>
      <c r="AD54" s="246">
        <f t="shared" si="20"/>
        <v>0</v>
      </c>
      <c r="AE54" s="246">
        <f t="shared" si="20"/>
        <v>0</v>
      </c>
      <c r="AF54" s="246">
        <f t="shared" si="20"/>
        <v>0</v>
      </c>
      <c r="AG54" s="246">
        <f t="shared" si="20"/>
        <v>0</v>
      </c>
      <c r="AH54" s="246">
        <f t="shared" si="20"/>
        <v>0</v>
      </c>
      <c r="AI54" s="246">
        <f t="shared" si="20"/>
        <v>0</v>
      </c>
      <c r="AJ54" s="246">
        <f t="shared" si="20"/>
        <v>0</v>
      </c>
      <c r="AK54" s="246">
        <f t="shared" si="20"/>
        <v>0</v>
      </c>
      <c r="AL54" s="246">
        <f t="shared" si="20"/>
        <v>0</v>
      </c>
      <c r="AM54" s="246">
        <f t="shared" si="20"/>
        <v>0</v>
      </c>
      <c r="AN54" s="246">
        <f t="shared" si="20"/>
        <v>0</v>
      </c>
      <c r="AO54" s="246">
        <f t="shared" si="20"/>
        <v>0</v>
      </c>
      <c r="AP54" s="246">
        <f t="shared" si="20"/>
        <v>0</v>
      </c>
      <c r="AQ54" s="246">
        <f t="shared" si="20"/>
        <v>0</v>
      </c>
      <c r="AR54" s="246">
        <f t="shared" si="20"/>
        <v>0</v>
      </c>
      <c r="AS54" s="246">
        <f t="shared" si="20"/>
        <v>0</v>
      </c>
      <c r="AT54" s="257">
        <v>0</v>
      </c>
      <c r="AU54" s="291">
        <v>0</v>
      </c>
      <c r="AV54" s="247" t="s">
        <v>165</v>
      </c>
      <c r="AW54" s="247" t="s">
        <v>165</v>
      </c>
      <c r="AX54" s="247" t="s">
        <v>165</v>
      </c>
      <c r="AY54" s="247" t="s">
        <v>165</v>
      </c>
      <c r="AZ54" s="247" t="s">
        <v>165</v>
      </c>
      <c r="BA54" s="247" t="s">
        <v>165</v>
      </c>
      <c r="BB54" s="247" t="s">
        <v>165</v>
      </c>
      <c r="BC54" s="247" t="s">
        <v>165</v>
      </c>
      <c r="BD54" s="247" t="s">
        <v>165</v>
      </c>
      <c r="BE54" s="246">
        <f t="shared" si="18"/>
        <v>0</v>
      </c>
    </row>
    <row r="55" spans="1:57" ht="12.75" customHeight="1" thickBot="1" x14ac:dyDescent="0.25">
      <c r="A55" s="365"/>
      <c r="B55" s="360" t="s">
        <v>278</v>
      </c>
      <c r="C55" s="360" t="s">
        <v>279</v>
      </c>
      <c r="D55" s="269" t="s">
        <v>53</v>
      </c>
      <c r="E55" s="249">
        <f>E58+E61+E64</f>
        <v>10</v>
      </c>
      <c r="F55" s="249">
        <f t="shared" ref="F55:U55" si="21">F58+F61+F64</f>
        <v>10</v>
      </c>
      <c r="G55" s="249">
        <f t="shared" si="21"/>
        <v>10</v>
      </c>
      <c r="H55" s="249">
        <f t="shared" si="21"/>
        <v>10</v>
      </c>
      <c r="I55" s="249">
        <f t="shared" si="21"/>
        <v>10</v>
      </c>
      <c r="J55" s="249">
        <f t="shared" si="21"/>
        <v>10</v>
      </c>
      <c r="K55" s="249">
        <f t="shared" si="21"/>
        <v>10</v>
      </c>
      <c r="L55" s="249">
        <f t="shared" si="21"/>
        <v>10</v>
      </c>
      <c r="M55" s="249">
        <f t="shared" si="21"/>
        <v>10</v>
      </c>
      <c r="N55" s="249">
        <f t="shared" si="21"/>
        <v>10</v>
      </c>
      <c r="O55" s="249">
        <f t="shared" si="21"/>
        <v>10</v>
      </c>
      <c r="P55" s="249">
        <f t="shared" si="21"/>
        <v>10</v>
      </c>
      <c r="Q55" s="249">
        <f t="shared" si="21"/>
        <v>10</v>
      </c>
      <c r="R55" s="249">
        <f t="shared" si="21"/>
        <v>10</v>
      </c>
      <c r="S55" s="249">
        <f t="shared" si="21"/>
        <v>10</v>
      </c>
      <c r="T55" s="249">
        <f t="shared" si="21"/>
        <v>10</v>
      </c>
      <c r="U55" s="249">
        <f t="shared" si="21"/>
        <v>10</v>
      </c>
      <c r="V55" s="252" t="s">
        <v>165</v>
      </c>
      <c r="W55" s="251" t="s">
        <v>165</v>
      </c>
      <c r="X55" s="250">
        <f>X58+X61+X64</f>
        <v>5</v>
      </c>
      <c r="Y55" s="250">
        <f t="shared" ref="Y55:AR55" si="22">Y58+Y61+Y64</f>
        <v>5</v>
      </c>
      <c r="Z55" s="250">
        <f t="shared" si="22"/>
        <v>5</v>
      </c>
      <c r="AA55" s="250">
        <f t="shared" si="22"/>
        <v>5</v>
      </c>
      <c r="AB55" s="250">
        <f t="shared" si="22"/>
        <v>5</v>
      </c>
      <c r="AC55" s="250">
        <f t="shared" si="22"/>
        <v>5</v>
      </c>
      <c r="AD55" s="250">
        <f t="shared" si="22"/>
        <v>5</v>
      </c>
      <c r="AE55" s="250">
        <f t="shared" si="22"/>
        <v>5</v>
      </c>
      <c r="AF55" s="250">
        <f t="shared" si="22"/>
        <v>5</v>
      </c>
      <c r="AG55" s="250">
        <f t="shared" si="22"/>
        <v>5</v>
      </c>
      <c r="AH55" s="250">
        <f t="shared" si="22"/>
        <v>5</v>
      </c>
      <c r="AI55" s="250">
        <f t="shared" si="22"/>
        <v>4</v>
      </c>
      <c r="AJ55" s="250">
        <f t="shared" si="22"/>
        <v>5</v>
      </c>
      <c r="AK55" s="250">
        <f t="shared" si="22"/>
        <v>4</v>
      </c>
      <c r="AL55" s="250">
        <f t="shared" si="22"/>
        <v>5</v>
      </c>
      <c r="AM55" s="250">
        <f t="shared" si="22"/>
        <v>4</v>
      </c>
      <c r="AN55" s="250">
        <f t="shared" si="22"/>
        <v>5</v>
      </c>
      <c r="AO55" s="250">
        <f t="shared" si="22"/>
        <v>5</v>
      </c>
      <c r="AP55" s="250">
        <f t="shared" si="22"/>
        <v>5</v>
      </c>
      <c r="AQ55" s="250">
        <f t="shared" si="22"/>
        <v>5</v>
      </c>
      <c r="AR55" s="250">
        <f t="shared" si="22"/>
        <v>5</v>
      </c>
      <c r="AS55" s="250">
        <f>AS58+AS61+AS64</f>
        <v>5</v>
      </c>
      <c r="AT55" s="244">
        <v>0</v>
      </c>
      <c r="AU55" s="291">
        <v>0</v>
      </c>
      <c r="AV55" s="252" t="s">
        <v>165</v>
      </c>
      <c r="AW55" s="251" t="s">
        <v>165</v>
      </c>
      <c r="AX55" s="251" t="s">
        <v>165</v>
      </c>
      <c r="AY55" s="251" t="s">
        <v>165</v>
      </c>
      <c r="AZ55" s="251" t="s">
        <v>165</v>
      </c>
      <c r="BA55" s="251" t="s">
        <v>165</v>
      </c>
      <c r="BB55" s="251" t="s">
        <v>165</v>
      </c>
      <c r="BC55" s="251" t="s">
        <v>165</v>
      </c>
      <c r="BD55" s="251" t="s">
        <v>165</v>
      </c>
      <c r="BE55" s="250">
        <f>SUM(E55:AS55)</f>
        <v>277</v>
      </c>
    </row>
    <row r="56" spans="1:57" ht="12.75" customHeight="1" thickBot="1" x14ac:dyDescent="0.25">
      <c r="A56" s="365"/>
      <c r="B56" s="361"/>
      <c r="C56" s="361"/>
      <c r="D56" s="269" t="s">
        <v>54</v>
      </c>
      <c r="E56" s="245">
        <f>E59+E62+E65</f>
        <v>5</v>
      </c>
      <c r="F56" s="245">
        <f t="shared" ref="F56:T56" si="23">F59+F62+F65</f>
        <v>5</v>
      </c>
      <c r="G56" s="245">
        <f t="shared" si="23"/>
        <v>5</v>
      </c>
      <c r="H56" s="245">
        <f t="shared" si="23"/>
        <v>5</v>
      </c>
      <c r="I56" s="245">
        <f t="shared" si="23"/>
        <v>5</v>
      </c>
      <c r="J56" s="245">
        <f t="shared" si="23"/>
        <v>5</v>
      </c>
      <c r="K56" s="245">
        <f t="shared" si="23"/>
        <v>5</v>
      </c>
      <c r="L56" s="245">
        <f t="shared" si="23"/>
        <v>5</v>
      </c>
      <c r="M56" s="245">
        <f t="shared" si="23"/>
        <v>5</v>
      </c>
      <c r="N56" s="245">
        <f t="shared" si="23"/>
        <v>5</v>
      </c>
      <c r="O56" s="245">
        <f t="shared" si="23"/>
        <v>5</v>
      </c>
      <c r="P56" s="245">
        <f t="shared" si="23"/>
        <v>5</v>
      </c>
      <c r="Q56" s="245">
        <f t="shared" si="23"/>
        <v>5</v>
      </c>
      <c r="R56" s="245">
        <f t="shared" si="23"/>
        <v>5</v>
      </c>
      <c r="S56" s="245">
        <f t="shared" si="23"/>
        <v>5</v>
      </c>
      <c r="T56" s="245">
        <f t="shared" si="23"/>
        <v>5</v>
      </c>
      <c r="U56" s="245">
        <f>U59+U62+U65</f>
        <v>5</v>
      </c>
      <c r="V56" s="247" t="s">
        <v>165</v>
      </c>
      <c r="W56" s="247" t="s">
        <v>165</v>
      </c>
      <c r="X56" s="246">
        <f>X59+X62+X65</f>
        <v>2</v>
      </c>
      <c r="Y56" s="246">
        <f t="shared" ref="Y56:AS56" si="24">Y59+Y62+Y65</f>
        <v>2</v>
      </c>
      <c r="Z56" s="246">
        <f t="shared" si="24"/>
        <v>2</v>
      </c>
      <c r="AA56" s="246">
        <f t="shared" si="24"/>
        <v>2</v>
      </c>
      <c r="AB56" s="246">
        <f t="shared" si="24"/>
        <v>2</v>
      </c>
      <c r="AC56" s="246">
        <f t="shared" si="24"/>
        <v>2</v>
      </c>
      <c r="AD56" s="246">
        <f t="shared" si="24"/>
        <v>2</v>
      </c>
      <c r="AE56" s="246">
        <f t="shared" si="24"/>
        <v>2</v>
      </c>
      <c r="AF56" s="246">
        <f t="shared" si="24"/>
        <v>2</v>
      </c>
      <c r="AG56" s="246">
        <f t="shared" si="24"/>
        <v>2</v>
      </c>
      <c r="AH56" s="246">
        <f t="shared" si="24"/>
        <v>2</v>
      </c>
      <c r="AI56" s="246">
        <f t="shared" si="24"/>
        <v>2</v>
      </c>
      <c r="AJ56" s="246">
        <f t="shared" si="24"/>
        <v>2</v>
      </c>
      <c r="AK56" s="246">
        <f t="shared" si="24"/>
        <v>2</v>
      </c>
      <c r="AL56" s="246">
        <f t="shared" si="24"/>
        <v>2</v>
      </c>
      <c r="AM56" s="246">
        <f t="shared" si="24"/>
        <v>2</v>
      </c>
      <c r="AN56" s="246">
        <f t="shared" si="24"/>
        <v>2</v>
      </c>
      <c r="AO56" s="246">
        <f t="shared" si="24"/>
        <v>2</v>
      </c>
      <c r="AP56" s="246">
        <f t="shared" si="24"/>
        <v>2</v>
      </c>
      <c r="AQ56" s="246">
        <f t="shared" si="24"/>
        <v>2</v>
      </c>
      <c r="AR56" s="246">
        <f t="shared" si="24"/>
        <v>2</v>
      </c>
      <c r="AS56" s="246">
        <f t="shared" si="24"/>
        <v>2</v>
      </c>
      <c r="AT56" s="244">
        <v>0</v>
      </c>
      <c r="AU56" s="291">
        <v>0</v>
      </c>
      <c r="AV56" s="243" t="s">
        <v>165</v>
      </c>
      <c r="AW56" s="243" t="s">
        <v>165</v>
      </c>
      <c r="AX56" s="243" t="s">
        <v>165</v>
      </c>
      <c r="AY56" s="243" t="s">
        <v>165</v>
      </c>
      <c r="AZ56" s="243" t="s">
        <v>165</v>
      </c>
      <c r="BA56" s="243" t="s">
        <v>165</v>
      </c>
      <c r="BB56" s="243" t="s">
        <v>165</v>
      </c>
      <c r="BC56" s="243" t="s">
        <v>165</v>
      </c>
      <c r="BD56" s="243" t="s">
        <v>165</v>
      </c>
      <c r="BE56" s="250">
        <f t="shared" ref="BE56:BE57" si="25">SUM(E56:AS56)</f>
        <v>129</v>
      </c>
    </row>
    <row r="57" spans="1:57" ht="12.75" customHeight="1" thickBot="1" x14ac:dyDescent="0.25">
      <c r="A57" s="365"/>
      <c r="B57" s="362"/>
      <c r="C57" s="362"/>
      <c r="D57" s="269" t="s">
        <v>118</v>
      </c>
      <c r="E57" s="249">
        <f>E60+E63+E66</f>
        <v>0</v>
      </c>
      <c r="F57" s="249">
        <f t="shared" ref="F57:U57" si="26">F60+F63+F66</f>
        <v>0</v>
      </c>
      <c r="G57" s="249">
        <f t="shared" si="26"/>
        <v>0</v>
      </c>
      <c r="H57" s="249">
        <f t="shared" si="26"/>
        <v>0</v>
      </c>
      <c r="I57" s="249">
        <f t="shared" si="26"/>
        <v>0</v>
      </c>
      <c r="J57" s="249">
        <f t="shared" si="26"/>
        <v>0</v>
      </c>
      <c r="K57" s="249">
        <f t="shared" si="26"/>
        <v>0</v>
      </c>
      <c r="L57" s="249">
        <f t="shared" si="26"/>
        <v>0</v>
      </c>
      <c r="M57" s="249">
        <f t="shared" si="26"/>
        <v>0</v>
      </c>
      <c r="N57" s="249">
        <f t="shared" si="26"/>
        <v>0</v>
      </c>
      <c r="O57" s="249">
        <f t="shared" si="26"/>
        <v>0</v>
      </c>
      <c r="P57" s="249">
        <f t="shared" si="26"/>
        <v>0</v>
      </c>
      <c r="Q57" s="249">
        <f t="shared" si="26"/>
        <v>0</v>
      </c>
      <c r="R57" s="249">
        <f t="shared" si="26"/>
        <v>0</v>
      </c>
      <c r="S57" s="249">
        <f t="shared" si="26"/>
        <v>0</v>
      </c>
      <c r="T57" s="249">
        <f t="shared" si="26"/>
        <v>0</v>
      </c>
      <c r="U57" s="249">
        <f t="shared" si="26"/>
        <v>0</v>
      </c>
      <c r="V57" s="252" t="s">
        <v>165</v>
      </c>
      <c r="W57" s="251" t="s">
        <v>165</v>
      </c>
      <c r="X57" s="250">
        <f>X60+X63+X66</f>
        <v>0</v>
      </c>
      <c r="Y57" s="250">
        <f t="shared" ref="Y57:AR57" si="27">Y60+Y63+Y66</f>
        <v>0</v>
      </c>
      <c r="Z57" s="250">
        <f t="shared" si="27"/>
        <v>0</v>
      </c>
      <c r="AA57" s="250">
        <f t="shared" si="27"/>
        <v>0</v>
      </c>
      <c r="AB57" s="250">
        <f t="shared" si="27"/>
        <v>0</v>
      </c>
      <c r="AC57" s="250">
        <f t="shared" si="27"/>
        <v>0</v>
      </c>
      <c r="AD57" s="250">
        <f t="shared" si="27"/>
        <v>0</v>
      </c>
      <c r="AE57" s="250">
        <f t="shared" si="27"/>
        <v>0</v>
      </c>
      <c r="AF57" s="250">
        <f t="shared" si="27"/>
        <v>0</v>
      </c>
      <c r="AG57" s="250">
        <f t="shared" si="27"/>
        <v>0</v>
      </c>
      <c r="AH57" s="250">
        <f t="shared" si="27"/>
        <v>0</v>
      </c>
      <c r="AI57" s="250">
        <f t="shared" si="27"/>
        <v>0</v>
      </c>
      <c r="AJ57" s="250">
        <f t="shared" si="27"/>
        <v>0</v>
      </c>
      <c r="AK57" s="250">
        <f t="shared" si="27"/>
        <v>0</v>
      </c>
      <c r="AL57" s="250">
        <f t="shared" si="27"/>
        <v>0</v>
      </c>
      <c r="AM57" s="250">
        <f t="shared" si="27"/>
        <v>0</v>
      </c>
      <c r="AN57" s="250">
        <f t="shared" si="27"/>
        <v>0</v>
      </c>
      <c r="AO57" s="250">
        <f t="shared" si="27"/>
        <v>0</v>
      </c>
      <c r="AP57" s="250">
        <f t="shared" si="27"/>
        <v>0</v>
      </c>
      <c r="AQ57" s="250">
        <f t="shared" si="27"/>
        <v>0</v>
      </c>
      <c r="AR57" s="250">
        <f t="shared" si="27"/>
        <v>0</v>
      </c>
      <c r="AS57" s="250"/>
      <c r="AT57" s="248">
        <v>0</v>
      </c>
      <c r="AU57" s="291">
        <v>0</v>
      </c>
      <c r="AV57" s="252" t="s">
        <v>165</v>
      </c>
      <c r="AW57" s="251" t="s">
        <v>165</v>
      </c>
      <c r="AX57" s="251" t="s">
        <v>165</v>
      </c>
      <c r="AY57" s="251" t="s">
        <v>165</v>
      </c>
      <c r="AZ57" s="251" t="s">
        <v>165</v>
      </c>
      <c r="BA57" s="251" t="s">
        <v>165</v>
      </c>
      <c r="BB57" s="251" t="s">
        <v>165</v>
      </c>
      <c r="BC57" s="251" t="s">
        <v>165</v>
      </c>
      <c r="BD57" s="251" t="s">
        <v>165</v>
      </c>
      <c r="BE57" s="250">
        <f t="shared" si="25"/>
        <v>0</v>
      </c>
    </row>
    <row r="58" spans="1:57" ht="12.75" customHeight="1" thickBot="1" x14ac:dyDescent="0.25">
      <c r="A58" s="365"/>
      <c r="B58" s="326" t="s">
        <v>280</v>
      </c>
      <c r="C58" s="326" t="s">
        <v>281</v>
      </c>
      <c r="D58" s="169" t="s">
        <v>53</v>
      </c>
      <c r="E58" s="217">
        <v>2</v>
      </c>
      <c r="F58" s="217">
        <v>2</v>
      </c>
      <c r="G58" s="217">
        <v>2</v>
      </c>
      <c r="H58" s="217">
        <v>2</v>
      </c>
      <c r="I58" s="217">
        <v>2</v>
      </c>
      <c r="J58" s="217">
        <v>2</v>
      </c>
      <c r="K58" s="217">
        <v>2</v>
      </c>
      <c r="L58" s="217">
        <v>2</v>
      </c>
      <c r="M58" s="217">
        <v>2</v>
      </c>
      <c r="N58" s="217">
        <v>2</v>
      </c>
      <c r="O58" s="217">
        <v>2</v>
      </c>
      <c r="P58" s="217">
        <v>2</v>
      </c>
      <c r="Q58" s="217">
        <v>2</v>
      </c>
      <c r="R58" s="217">
        <v>2</v>
      </c>
      <c r="S58" s="217">
        <v>2</v>
      </c>
      <c r="T58" s="217">
        <v>2</v>
      </c>
      <c r="U58" s="233">
        <v>2</v>
      </c>
      <c r="V58" s="247" t="s">
        <v>165</v>
      </c>
      <c r="W58" s="247" t="s">
        <v>165</v>
      </c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58">
        <v>0</v>
      </c>
      <c r="AU58" s="230">
        <v>0</v>
      </c>
      <c r="AV58" s="229" t="s">
        <v>165</v>
      </c>
      <c r="AW58" s="229" t="s">
        <v>165</v>
      </c>
      <c r="AX58" s="229" t="s">
        <v>165</v>
      </c>
      <c r="AY58" s="229" t="s">
        <v>165</v>
      </c>
      <c r="AZ58" s="229" t="s">
        <v>165</v>
      </c>
      <c r="BA58" s="229" t="s">
        <v>165</v>
      </c>
      <c r="BB58" s="229" t="s">
        <v>165</v>
      </c>
      <c r="BC58" s="229" t="s">
        <v>165</v>
      </c>
      <c r="BD58" s="229" t="s">
        <v>165</v>
      </c>
      <c r="BE58" s="233">
        <f>SUM(E58:AS58)</f>
        <v>34</v>
      </c>
    </row>
    <row r="59" spans="1:57" ht="12.75" customHeight="1" thickBot="1" x14ac:dyDescent="0.25">
      <c r="A59" s="365"/>
      <c r="B59" s="327"/>
      <c r="C59" s="327"/>
      <c r="D59" s="169" t="s">
        <v>54</v>
      </c>
      <c r="E59" s="267">
        <v>1</v>
      </c>
      <c r="F59" s="273">
        <v>1</v>
      </c>
      <c r="G59" s="273">
        <v>1</v>
      </c>
      <c r="H59" s="273">
        <v>1</v>
      </c>
      <c r="I59" s="273">
        <v>1</v>
      </c>
      <c r="J59" s="273">
        <v>1</v>
      </c>
      <c r="K59" s="273">
        <v>1</v>
      </c>
      <c r="L59" s="273">
        <v>1</v>
      </c>
      <c r="M59" s="273">
        <v>1</v>
      </c>
      <c r="N59" s="273">
        <v>1</v>
      </c>
      <c r="O59" s="273">
        <v>1</v>
      </c>
      <c r="P59" s="273">
        <v>1</v>
      </c>
      <c r="Q59" s="273">
        <v>1</v>
      </c>
      <c r="R59" s="273">
        <v>1</v>
      </c>
      <c r="S59" s="273">
        <v>1</v>
      </c>
      <c r="T59" s="273">
        <v>1</v>
      </c>
      <c r="U59" s="273">
        <v>1</v>
      </c>
      <c r="V59" s="252" t="s">
        <v>165</v>
      </c>
      <c r="W59" s="251" t="s">
        <v>165</v>
      </c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58">
        <v>0</v>
      </c>
      <c r="AU59" s="230">
        <v>0</v>
      </c>
      <c r="AV59" s="229" t="s">
        <v>165</v>
      </c>
      <c r="AW59" s="229" t="s">
        <v>165</v>
      </c>
      <c r="AX59" s="229" t="s">
        <v>165</v>
      </c>
      <c r="AY59" s="229" t="s">
        <v>165</v>
      </c>
      <c r="AZ59" s="229" t="s">
        <v>165</v>
      </c>
      <c r="BA59" s="229" t="s">
        <v>165</v>
      </c>
      <c r="BB59" s="229" t="s">
        <v>165</v>
      </c>
      <c r="BC59" s="229" t="s">
        <v>165</v>
      </c>
      <c r="BD59" s="229" t="s">
        <v>165</v>
      </c>
      <c r="BE59" s="27">
        <f t="shared" ref="BE59:BE66" si="28">SUM(E59:AS59)</f>
        <v>17</v>
      </c>
    </row>
    <row r="60" spans="1:57" ht="12.75" customHeight="1" thickBot="1" x14ac:dyDescent="0.25">
      <c r="A60" s="365"/>
      <c r="B60" s="328"/>
      <c r="C60" s="328"/>
      <c r="D60" s="169" t="s">
        <v>118</v>
      </c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33"/>
      <c r="V60" s="247" t="s">
        <v>165</v>
      </c>
      <c r="W60" s="247" t="s">
        <v>165</v>
      </c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58">
        <v>0</v>
      </c>
      <c r="AU60" s="230">
        <v>0</v>
      </c>
      <c r="AV60" s="229" t="s">
        <v>165</v>
      </c>
      <c r="AW60" s="229" t="s">
        <v>165</v>
      </c>
      <c r="AX60" s="229" t="s">
        <v>165</v>
      </c>
      <c r="AY60" s="229" t="s">
        <v>165</v>
      </c>
      <c r="AZ60" s="229" t="s">
        <v>165</v>
      </c>
      <c r="BA60" s="229" t="s">
        <v>165</v>
      </c>
      <c r="BB60" s="229" t="s">
        <v>165</v>
      </c>
      <c r="BC60" s="229" t="s">
        <v>165</v>
      </c>
      <c r="BD60" s="229" t="s">
        <v>165</v>
      </c>
      <c r="BE60" s="27">
        <f t="shared" si="28"/>
        <v>0</v>
      </c>
    </row>
    <row r="61" spans="1:57" ht="12.75" customHeight="1" thickBot="1" x14ac:dyDescent="0.25">
      <c r="A61" s="365"/>
      <c r="B61" s="326" t="s">
        <v>283</v>
      </c>
      <c r="C61" s="326" t="s">
        <v>282</v>
      </c>
      <c r="D61" s="169" t="s">
        <v>53</v>
      </c>
      <c r="E61" s="267">
        <v>6</v>
      </c>
      <c r="F61" s="262">
        <v>6</v>
      </c>
      <c r="G61" s="262">
        <v>6</v>
      </c>
      <c r="H61" s="262">
        <v>6</v>
      </c>
      <c r="I61" s="262">
        <v>6</v>
      </c>
      <c r="J61" s="262">
        <v>6</v>
      </c>
      <c r="K61" s="262">
        <v>6</v>
      </c>
      <c r="L61" s="262">
        <v>6</v>
      </c>
      <c r="M61" s="262">
        <v>6</v>
      </c>
      <c r="N61" s="262">
        <v>6</v>
      </c>
      <c r="O61" s="262">
        <v>6</v>
      </c>
      <c r="P61" s="262">
        <v>6</v>
      </c>
      <c r="Q61" s="262">
        <v>6</v>
      </c>
      <c r="R61" s="262">
        <v>6</v>
      </c>
      <c r="S61" s="262">
        <v>6</v>
      </c>
      <c r="T61" s="262">
        <v>6</v>
      </c>
      <c r="U61" s="261">
        <v>6</v>
      </c>
      <c r="V61" s="252" t="s">
        <v>165</v>
      </c>
      <c r="W61" s="251" t="s">
        <v>165</v>
      </c>
      <c r="X61" s="261">
        <v>3</v>
      </c>
      <c r="Y61" s="261">
        <v>3</v>
      </c>
      <c r="Z61" s="261">
        <v>3</v>
      </c>
      <c r="AA61" s="261">
        <v>3</v>
      </c>
      <c r="AB61" s="261">
        <v>3</v>
      </c>
      <c r="AC61" s="261">
        <v>3</v>
      </c>
      <c r="AD61" s="261">
        <v>3</v>
      </c>
      <c r="AE61" s="261">
        <v>3</v>
      </c>
      <c r="AF61" s="261">
        <v>3</v>
      </c>
      <c r="AG61" s="261">
        <v>3</v>
      </c>
      <c r="AH61" s="261">
        <v>3</v>
      </c>
      <c r="AI61" s="261">
        <v>2</v>
      </c>
      <c r="AJ61" s="261">
        <v>3</v>
      </c>
      <c r="AK61" s="261">
        <v>2</v>
      </c>
      <c r="AL61" s="261">
        <v>3</v>
      </c>
      <c r="AM61" s="261">
        <v>2</v>
      </c>
      <c r="AN61" s="261">
        <v>3</v>
      </c>
      <c r="AO61" s="261">
        <v>3</v>
      </c>
      <c r="AP61" s="261">
        <v>3</v>
      </c>
      <c r="AQ61" s="261">
        <v>3</v>
      </c>
      <c r="AR61" s="261">
        <v>3</v>
      </c>
      <c r="AS61" s="261">
        <v>3</v>
      </c>
      <c r="AT61" s="258">
        <v>0</v>
      </c>
      <c r="AU61" s="230">
        <v>0</v>
      </c>
      <c r="AV61" s="229" t="s">
        <v>165</v>
      </c>
      <c r="AW61" s="229" t="s">
        <v>165</v>
      </c>
      <c r="AX61" s="229" t="s">
        <v>165</v>
      </c>
      <c r="AY61" s="229" t="s">
        <v>165</v>
      </c>
      <c r="AZ61" s="229" t="s">
        <v>165</v>
      </c>
      <c r="BA61" s="229" t="s">
        <v>165</v>
      </c>
      <c r="BB61" s="229" t="s">
        <v>165</v>
      </c>
      <c r="BC61" s="229" t="s">
        <v>165</v>
      </c>
      <c r="BD61" s="229" t="s">
        <v>165</v>
      </c>
      <c r="BE61" s="259">
        <f t="shared" si="28"/>
        <v>165</v>
      </c>
    </row>
    <row r="62" spans="1:57" ht="12.75" customHeight="1" thickBot="1" x14ac:dyDescent="0.25">
      <c r="A62" s="365"/>
      <c r="B62" s="327"/>
      <c r="C62" s="327"/>
      <c r="D62" s="169" t="s">
        <v>54</v>
      </c>
      <c r="E62" s="217">
        <v>3</v>
      </c>
      <c r="F62" s="217">
        <v>3</v>
      </c>
      <c r="G62" s="217">
        <v>3</v>
      </c>
      <c r="H62" s="217">
        <v>3</v>
      </c>
      <c r="I62" s="217">
        <v>3</v>
      </c>
      <c r="J62" s="217">
        <v>3</v>
      </c>
      <c r="K62" s="217">
        <v>3</v>
      </c>
      <c r="L62" s="217">
        <v>3</v>
      </c>
      <c r="M62" s="217">
        <v>3</v>
      </c>
      <c r="N62" s="217">
        <v>3</v>
      </c>
      <c r="O62" s="217">
        <v>3</v>
      </c>
      <c r="P62" s="217">
        <v>3</v>
      </c>
      <c r="Q62" s="217">
        <v>3</v>
      </c>
      <c r="R62" s="217">
        <v>3</v>
      </c>
      <c r="S62" s="217">
        <v>3</v>
      </c>
      <c r="T62" s="217">
        <v>3</v>
      </c>
      <c r="U62" s="217">
        <v>3</v>
      </c>
      <c r="V62" s="247" t="s">
        <v>165</v>
      </c>
      <c r="W62" s="247" t="s">
        <v>165</v>
      </c>
      <c r="X62" s="233">
        <v>1</v>
      </c>
      <c r="Y62" s="233">
        <v>1</v>
      </c>
      <c r="Z62" s="233">
        <v>1</v>
      </c>
      <c r="AA62" s="233">
        <v>1</v>
      </c>
      <c r="AB62" s="233">
        <v>1</v>
      </c>
      <c r="AC62" s="233">
        <v>1</v>
      </c>
      <c r="AD62" s="233">
        <v>1</v>
      </c>
      <c r="AE62" s="233">
        <v>1</v>
      </c>
      <c r="AF62" s="233">
        <v>1</v>
      </c>
      <c r="AG62" s="233">
        <v>1</v>
      </c>
      <c r="AH62" s="233">
        <v>1</v>
      </c>
      <c r="AI62" s="233">
        <v>1</v>
      </c>
      <c r="AJ62" s="233">
        <v>1</v>
      </c>
      <c r="AK62" s="233">
        <v>1</v>
      </c>
      <c r="AL62" s="233">
        <v>1</v>
      </c>
      <c r="AM62" s="233">
        <v>1</v>
      </c>
      <c r="AN62" s="233">
        <v>1</v>
      </c>
      <c r="AO62" s="233">
        <v>1</v>
      </c>
      <c r="AP62" s="233">
        <v>1</v>
      </c>
      <c r="AQ62" s="233">
        <v>1</v>
      </c>
      <c r="AR62" s="233">
        <v>1</v>
      </c>
      <c r="AS62" s="233">
        <v>1</v>
      </c>
      <c r="AT62" s="258">
        <v>0</v>
      </c>
      <c r="AU62" s="230">
        <v>0</v>
      </c>
      <c r="AV62" s="229" t="s">
        <v>165</v>
      </c>
      <c r="AW62" s="229" t="s">
        <v>165</v>
      </c>
      <c r="AX62" s="229" t="s">
        <v>165</v>
      </c>
      <c r="AY62" s="229" t="s">
        <v>165</v>
      </c>
      <c r="AZ62" s="229" t="s">
        <v>165</v>
      </c>
      <c r="BA62" s="229" t="s">
        <v>165</v>
      </c>
      <c r="BB62" s="229" t="s">
        <v>165</v>
      </c>
      <c r="BC62" s="229" t="s">
        <v>165</v>
      </c>
      <c r="BD62" s="229" t="s">
        <v>165</v>
      </c>
      <c r="BE62" s="27">
        <f t="shared" si="28"/>
        <v>73</v>
      </c>
    </row>
    <row r="63" spans="1:57" ht="12.75" customHeight="1" thickBot="1" x14ac:dyDescent="0.25">
      <c r="A63" s="365"/>
      <c r="B63" s="328"/>
      <c r="C63" s="328"/>
      <c r="D63" s="169" t="s">
        <v>118</v>
      </c>
      <c r="E63" s="267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1"/>
      <c r="V63" s="252" t="s">
        <v>165</v>
      </c>
      <c r="W63" s="251" t="s">
        <v>165</v>
      </c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58">
        <v>0</v>
      </c>
      <c r="AU63" s="230">
        <v>0</v>
      </c>
      <c r="AV63" s="229" t="s">
        <v>165</v>
      </c>
      <c r="AW63" s="229" t="s">
        <v>165</v>
      </c>
      <c r="AX63" s="229" t="s">
        <v>165</v>
      </c>
      <c r="AY63" s="229" t="s">
        <v>165</v>
      </c>
      <c r="AZ63" s="229" t="s">
        <v>165</v>
      </c>
      <c r="BA63" s="229" t="s">
        <v>165</v>
      </c>
      <c r="BB63" s="229" t="s">
        <v>165</v>
      </c>
      <c r="BC63" s="229" t="s">
        <v>165</v>
      </c>
      <c r="BD63" s="229" t="s">
        <v>165</v>
      </c>
      <c r="BE63" s="27">
        <f t="shared" si="28"/>
        <v>0</v>
      </c>
    </row>
    <row r="64" spans="1:57" ht="12.75" customHeight="1" thickBot="1" x14ac:dyDescent="0.25">
      <c r="A64" s="365"/>
      <c r="B64" s="326" t="s">
        <v>284</v>
      </c>
      <c r="C64" s="326" t="s">
        <v>285</v>
      </c>
      <c r="D64" s="169" t="s">
        <v>53</v>
      </c>
      <c r="E64" s="217">
        <v>2</v>
      </c>
      <c r="F64" s="217">
        <v>2</v>
      </c>
      <c r="G64" s="217">
        <v>2</v>
      </c>
      <c r="H64" s="217">
        <v>2</v>
      </c>
      <c r="I64" s="217">
        <v>2</v>
      </c>
      <c r="J64" s="217">
        <v>2</v>
      </c>
      <c r="K64" s="217">
        <v>2</v>
      </c>
      <c r="L64" s="217">
        <v>2</v>
      </c>
      <c r="M64" s="217">
        <v>2</v>
      </c>
      <c r="N64" s="217">
        <v>2</v>
      </c>
      <c r="O64" s="217">
        <v>2</v>
      </c>
      <c r="P64" s="217">
        <v>2</v>
      </c>
      <c r="Q64" s="217">
        <v>2</v>
      </c>
      <c r="R64" s="217">
        <v>2</v>
      </c>
      <c r="S64" s="217">
        <v>2</v>
      </c>
      <c r="T64" s="217">
        <v>2</v>
      </c>
      <c r="U64" s="233">
        <v>2</v>
      </c>
      <c r="V64" s="247" t="s">
        <v>165</v>
      </c>
      <c r="W64" s="247" t="s">
        <v>165</v>
      </c>
      <c r="X64" s="233">
        <v>2</v>
      </c>
      <c r="Y64" s="233">
        <v>2</v>
      </c>
      <c r="Z64" s="233">
        <v>2</v>
      </c>
      <c r="AA64" s="233">
        <v>2</v>
      </c>
      <c r="AB64" s="233">
        <v>2</v>
      </c>
      <c r="AC64" s="233">
        <v>2</v>
      </c>
      <c r="AD64" s="233">
        <v>2</v>
      </c>
      <c r="AE64" s="233">
        <v>2</v>
      </c>
      <c r="AF64" s="233">
        <v>2</v>
      </c>
      <c r="AG64" s="233">
        <v>2</v>
      </c>
      <c r="AH64" s="233">
        <v>2</v>
      </c>
      <c r="AI64" s="233">
        <v>2</v>
      </c>
      <c r="AJ64" s="233">
        <v>2</v>
      </c>
      <c r="AK64" s="233">
        <v>2</v>
      </c>
      <c r="AL64" s="233">
        <v>2</v>
      </c>
      <c r="AM64" s="233">
        <v>2</v>
      </c>
      <c r="AN64" s="233">
        <v>2</v>
      </c>
      <c r="AO64" s="233">
        <v>2</v>
      </c>
      <c r="AP64" s="233">
        <v>2</v>
      </c>
      <c r="AQ64" s="233">
        <v>2</v>
      </c>
      <c r="AR64" s="233">
        <v>2</v>
      </c>
      <c r="AS64" s="233">
        <v>2</v>
      </c>
      <c r="AT64" s="258">
        <v>0</v>
      </c>
      <c r="AU64" s="230">
        <v>0</v>
      </c>
      <c r="AV64" s="229" t="s">
        <v>165</v>
      </c>
      <c r="AW64" s="229" t="s">
        <v>165</v>
      </c>
      <c r="AX64" s="229" t="s">
        <v>165</v>
      </c>
      <c r="AY64" s="229" t="s">
        <v>165</v>
      </c>
      <c r="AZ64" s="229" t="s">
        <v>165</v>
      </c>
      <c r="BA64" s="229" t="s">
        <v>165</v>
      </c>
      <c r="BB64" s="229" t="s">
        <v>165</v>
      </c>
      <c r="BC64" s="229" t="s">
        <v>165</v>
      </c>
      <c r="BD64" s="229" t="s">
        <v>165</v>
      </c>
      <c r="BE64" s="27">
        <f t="shared" si="28"/>
        <v>78</v>
      </c>
    </row>
    <row r="65" spans="1:57" ht="12.75" customHeight="1" thickBot="1" x14ac:dyDescent="0.25">
      <c r="A65" s="365"/>
      <c r="B65" s="327"/>
      <c r="C65" s="327"/>
      <c r="D65" s="169" t="s">
        <v>54</v>
      </c>
      <c r="E65" s="267">
        <v>1</v>
      </c>
      <c r="F65" s="273">
        <v>1</v>
      </c>
      <c r="G65" s="273">
        <v>1</v>
      </c>
      <c r="H65" s="273">
        <v>1</v>
      </c>
      <c r="I65" s="273">
        <v>1</v>
      </c>
      <c r="J65" s="273">
        <v>1</v>
      </c>
      <c r="K65" s="273">
        <v>1</v>
      </c>
      <c r="L65" s="273">
        <v>1</v>
      </c>
      <c r="M65" s="273">
        <v>1</v>
      </c>
      <c r="N65" s="273">
        <v>1</v>
      </c>
      <c r="O65" s="273">
        <v>1</v>
      </c>
      <c r="P65" s="273">
        <v>1</v>
      </c>
      <c r="Q65" s="273">
        <v>1</v>
      </c>
      <c r="R65" s="273">
        <v>1</v>
      </c>
      <c r="S65" s="273">
        <v>1</v>
      </c>
      <c r="T65" s="273">
        <v>1</v>
      </c>
      <c r="U65" s="273">
        <v>1</v>
      </c>
      <c r="V65" s="252" t="s">
        <v>165</v>
      </c>
      <c r="W65" s="251" t="s">
        <v>165</v>
      </c>
      <c r="X65" s="261">
        <v>1</v>
      </c>
      <c r="Y65" s="272">
        <v>1</v>
      </c>
      <c r="Z65" s="272">
        <v>1</v>
      </c>
      <c r="AA65" s="272">
        <v>1</v>
      </c>
      <c r="AB65" s="272">
        <v>1</v>
      </c>
      <c r="AC65" s="272">
        <v>1</v>
      </c>
      <c r="AD65" s="272">
        <v>1</v>
      </c>
      <c r="AE65" s="272">
        <v>1</v>
      </c>
      <c r="AF65" s="272">
        <v>1</v>
      </c>
      <c r="AG65" s="272">
        <v>1</v>
      </c>
      <c r="AH65" s="272">
        <v>1</v>
      </c>
      <c r="AI65" s="272">
        <v>1</v>
      </c>
      <c r="AJ65" s="272">
        <v>1</v>
      </c>
      <c r="AK65" s="272">
        <v>1</v>
      </c>
      <c r="AL65" s="272">
        <v>1</v>
      </c>
      <c r="AM65" s="272">
        <v>1</v>
      </c>
      <c r="AN65" s="272">
        <v>1</v>
      </c>
      <c r="AO65" s="272">
        <v>1</v>
      </c>
      <c r="AP65" s="272">
        <v>1</v>
      </c>
      <c r="AQ65" s="272">
        <v>1</v>
      </c>
      <c r="AR65" s="272">
        <v>1</v>
      </c>
      <c r="AS65" s="272">
        <v>1</v>
      </c>
      <c r="AT65" s="258">
        <v>0</v>
      </c>
      <c r="AU65" s="230">
        <v>0</v>
      </c>
      <c r="AV65" s="231" t="s">
        <v>165</v>
      </c>
      <c r="AW65" s="231" t="s">
        <v>165</v>
      </c>
      <c r="AX65" s="231" t="s">
        <v>165</v>
      </c>
      <c r="AY65" s="231" t="s">
        <v>165</v>
      </c>
      <c r="AZ65" s="231" t="s">
        <v>165</v>
      </c>
      <c r="BA65" s="231" t="s">
        <v>165</v>
      </c>
      <c r="BB65" s="231" t="s">
        <v>165</v>
      </c>
      <c r="BC65" s="231" t="s">
        <v>165</v>
      </c>
      <c r="BD65" s="231" t="s">
        <v>165</v>
      </c>
      <c r="BE65" s="27">
        <f t="shared" si="28"/>
        <v>39</v>
      </c>
    </row>
    <row r="66" spans="1:57" ht="12.75" customHeight="1" thickBot="1" x14ac:dyDescent="0.25">
      <c r="A66" s="365"/>
      <c r="B66" s="328"/>
      <c r="C66" s="328"/>
      <c r="D66" s="169" t="s">
        <v>118</v>
      </c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33"/>
      <c r="V66" s="247" t="s">
        <v>165</v>
      </c>
      <c r="W66" s="247" t="s">
        <v>165</v>
      </c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58">
        <v>0</v>
      </c>
      <c r="AU66" s="232">
        <v>0</v>
      </c>
      <c r="AV66" s="231" t="s">
        <v>165</v>
      </c>
      <c r="AW66" s="231" t="s">
        <v>165</v>
      </c>
      <c r="AX66" s="231" t="s">
        <v>165</v>
      </c>
      <c r="AY66" s="231" t="s">
        <v>165</v>
      </c>
      <c r="AZ66" s="231" t="s">
        <v>165</v>
      </c>
      <c r="BA66" s="231" t="s">
        <v>165</v>
      </c>
      <c r="BB66" s="231" t="s">
        <v>165</v>
      </c>
      <c r="BC66" s="231" t="s">
        <v>165</v>
      </c>
      <c r="BD66" s="231" t="s">
        <v>165</v>
      </c>
      <c r="BE66" s="233">
        <f t="shared" si="28"/>
        <v>0</v>
      </c>
    </row>
    <row r="67" spans="1:57" ht="9" customHeight="1" x14ac:dyDescent="0.2">
      <c r="A67" s="365"/>
      <c r="B67" s="323" t="s">
        <v>58</v>
      </c>
      <c r="C67" s="324"/>
      <c r="D67" s="325"/>
      <c r="E67" s="234">
        <f>E49+E46+E43+E37+E34+E31+E28+E25+E22+E19+E16+E13+E58+E61+E64</f>
        <v>36</v>
      </c>
      <c r="F67" s="234">
        <f t="shared" ref="F67:U67" si="29">F49+F46+F43+F37+F34+F31+F28+F25+F22+F19+F16+F13+F58+F61+F64</f>
        <v>36</v>
      </c>
      <c r="G67" s="234">
        <f t="shared" si="29"/>
        <v>36</v>
      </c>
      <c r="H67" s="234">
        <f t="shared" si="29"/>
        <v>36</v>
      </c>
      <c r="I67" s="234">
        <f t="shared" si="29"/>
        <v>36</v>
      </c>
      <c r="J67" s="234">
        <f t="shared" si="29"/>
        <v>36</v>
      </c>
      <c r="K67" s="234">
        <f t="shared" si="29"/>
        <v>36</v>
      </c>
      <c r="L67" s="234">
        <f t="shared" si="29"/>
        <v>36</v>
      </c>
      <c r="M67" s="234">
        <f t="shared" si="29"/>
        <v>36</v>
      </c>
      <c r="N67" s="234">
        <f t="shared" si="29"/>
        <v>36</v>
      </c>
      <c r="O67" s="234">
        <f t="shared" si="29"/>
        <v>36</v>
      </c>
      <c r="P67" s="234">
        <f t="shared" si="29"/>
        <v>36</v>
      </c>
      <c r="Q67" s="234">
        <f t="shared" si="29"/>
        <v>36</v>
      </c>
      <c r="R67" s="234">
        <f t="shared" si="29"/>
        <v>36</v>
      </c>
      <c r="S67" s="234">
        <f t="shared" si="29"/>
        <v>36</v>
      </c>
      <c r="T67" s="234">
        <f t="shared" si="29"/>
        <v>36</v>
      </c>
      <c r="U67" s="234">
        <f t="shared" si="29"/>
        <v>36</v>
      </c>
      <c r="V67" s="234" t="s">
        <v>165</v>
      </c>
      <c r="W67" s="234" t="s">
        <v>165</v>
      </c>
      <c r="X67" s="234">
        <f>X49+X46+X43+X37+X34+X31+X28+X25+X22+X19+X16+X13+X58+X61+X64</f>
        <v>36</v>
      </c>
      <c r="Y67" s="234">
        <f t="shared" ref="Y67:AS67" si="30">Y49+Y46+Y43+Y37+Y34+Y31+Y28+Y25+Y22+Y19+Y16+Y13+Y58+Y61+Y64</f>
        <v>36</v>
      </c>
      <c r="Z67" s="234">
        <f t="shared" si="30"/>
        <v>36</v>
      </c>
      <c r="AA67" s="234">
        <f t="shared" si="30"/>
        <v>36</v>
      </c>
      <c r="AB67" s="234">
        <f t="shared" si="30"/>
        <v>36</v>
      </c>
      <c r="AC67" s="234">
        <f t="shared" si="30"/>
        <v>36</v>
      </c>
      <c r="AD67" s="234">
        <f t="shared" si="30"/>
        <v>36</v>
      </c>
      <c r="AE67" s="234">
        <f t="shared" si="30"/>
        <v>36</v>
      </c>
      <c r="AF67" s="234">
        <f t="shared" si="30"/>
        <v>36</v>
      </c>
      <c r="AG67" s="234">
        <f t="shared" si="30"/>
        <v>36</v>
      </c>
      <c r="AH67" s="234">
        <f t="shared" si="30"/>
        <v>36</v>
      </c>
      <c r="AI67" s="234">
        <f t="shared" si="30"/>
        <v>36</v>
      </c>
      <c r="AJ67" s="234">
        <f t="shared" si="30"/>
        <v>36</v>
      </c>
      <c r="AK67" s="234">
        <f t="shared" si="30"/>
        <v>36</v>
      </c>
      <c r="AL67" s="234">
        <f t="shared" si="30"/>
        <v>36</v>
      </c>
      <c r="AM67" s="234">
        <f t="shared" si="30"/>
        <v>36</v>
      </c>
      <c r="AN67" s="234">
        <f t="shared" si="30"/>
        <v>36</v>
      </c>
      <c r="AO67" s="234">
        <f t="shared" si="30"/>
        <v>36</v>
      </c>
      <c r="AP67" s="234">
        <f t="shared" si="30"/>
        <v>36</v>
      </c>
      <c r="AQ67" s="234">
        <f t="shared" si="30"/>
        <v>36</v>
      </c>
      <c r="AR67" s="234">
        <f t="shared" si="30"/>
        <v>36</v>
      </c>
      <c r="AS67" s="234">
        <f t="shared" si="30"/>
        <v>36</v>
      </c>
      <c r="AT67" s="235">
        <v>0</v>
      </c>
      <c r="AU67" s="235">
        <v>0</v>
      </c>
      <c r="AV67" s="236" t="s">
        <v>165</v>
      </c>
      <c r="AW67" s="236" t="s">
        <v>165</v>
      </c>
      <c r="AX67" s="236" t="s">
        <v>165</v>
      </c>
      <c r="AY67" s="236" t="s">
        <v>165</v>
      </c>
      <c r="AZ67" s="236" t="s">
        <v>165</v>
      </c>
      <c r="BA67" s="236" t="s">
        <v>165</v>
      </c>
      <c r="BB67" s="236" t="s">
        <v>165</v>
      </c>
      <c r="BC67" s="236" t="s">
        <v>165</v>
      </c>
      <c r="BD67" s="236" t="s">
        <v>165</v>
      </c>
      <c r="BE67" s="321">
        <f>SUM(E67:BC68)</f>
        <v>1404</v>
      </c>
    </row>
    <row r="68" spans="1:57" ht="9.75" customHeight="1" thickBot="1" x14ac:dyDescent="0.25">
      <c r="A68" s="365"/>
      <c r="B68" s="332" t="s">
        <v>59</v>
      </c>
      <c r="C68" s="333"/>
      <c r="D68" s="334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8"/>
      <c r="W68" s="238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9"/>
      <c r="AU68" s="239"/>
      <c r="AV68" s="238"/>
      <c r="AW68" s="238"/>
      <c r="AX68" s="238"/>
      <c r="AY68" s="238"/>
      <c r="AZ68" s="238"/>
      <c r="BA68" s="238"/>
      <c r="BB68" s="238"/>
      <c r="BC68" s="238"/>
      <c r="BD68" s="238"/>
      <c r="BE68" s="322"/>
    </row>
    <row r="69" spans="1:57" ht="12" customHeight="1" thickBot="1" x14ac:dyDescent="0.25">
      <c r="A69" s="365"/>
      <c r="B69" s="329" t="s">
        <v>60</v>
      </c>
      <c r="C69" s="330"/>
      <c r="D69" s="331"/>
      <c r="E69" s="225">
        <f>E50+E47+E44+E38+E35+E32+E29+E26+E23+E20+E17+E14+E59+E62+E65</f>
        <v>18</v>
      </c>
      <c r="F69" s="225">
        <f t="shared" ref="F69:U69" si="31">F50+F47+F44+F38+F35+F32+F29+F26+F23+F20+F17+F14+F59+F62+F65</f>
        <v>18</v>
      </c>
      <c r="G69" s="225">
        <f t="shared" si="31"/>
        <v>18</v>
      </c>
      <c r="H69" s="225">
        <f t="shared" si="31"/>
        <v>18</v>
      </c>
      <c r="I69" s="225">
        <f t="shared" si="31"/>
        <v>18</v>
      </c>
      <c r="J69" s="225">
        <f t="shared" si="31"/>
        <v>18</v>
      </c>
      <c r="K69" s="225">
        <f t="shared" si="31"/>
        <v>18</v>
      </c>
      <c r="L69" s="225">
        <f t="shared" si="31"/>
        <v>18</v>
      </c>
      <c r="M69" s="225">
        <f t="shared" si="31"/>
        <v>18</v>
      </c>
      <c r="N69" s="225">
        <f t="shared" si="31"/>
        <v>18</v>
      </c>
      <c r="O69" s="225">
        <f t="shared" si="31"/>
        <v>18</v>
      </c>
      <c r="P69" s="225">
        <f t="shared" si="31"/>
        <v>18</v>
      </c>
      <c r="Q69" s="225">
        <f t="shared" si="31"/>
        <v>18</v>
      </c>
      <c r="R69" s="225">
        <f t="shared" si="31"/>
        <v>18</v>
      </c>
      <c r="S69" s="225">
        <f t="shared" si="31"/>
        <v>18</v>
      </c>
      <c r="T69" s="225">
        <f t="shared" si="31"/>
        <v>18</v>
      </c>
      <c r="U69" s="225">
        <f t="shared" si="31"/>
        <v>18</v>
      </c>
      <c r="V69" s="225" t="s">
        <v>165</v>
      </c>
      <c r="W69" s="225" t="s">
        <v>165</v>
      </c>
      <c r="X69" s="225">
        <f>X50+X47+X44+X38+X35+X32+X29+X26+X23+X20+X17+X14+X59+X62+X65</f>
        <v>18</v>
      </c>
      <c r="Y69" s="225">
        <f t="shared" ref="Y69:AS69" si="32">Y50+Y47+Y44+Y38+Y35+Y32+Y29+Y26+Y23+Y20+Y17+Y14+Y59+Y62+Y65</f>
        <v>18</v>
      </c>
      <c r="Z69" s="225">
        <f t="shared" si="32"/>
        <v>18</v>
      </c>
      <c r="AA69" s="225">
        <f t="shared" si="32"/>
        <v>18</v>
      </c>
      <c r="AB69" s="225">
        <f t="shared" si="32"/>
        <v>18</v>
      </c>
      <c r="AC69" s="225">
        <f t="shared" si="32"/>
        <v>18</v>
      </c>
      <c r="AD69" s="225">
        <f t="shared" si="32"/>
        <v>18</v>
      </c>
      <c r="AE69" s="225">
        <f t="shared" si="32"/>
        <v>18</v>
      </c>
      <c r="AF69" s="225">
        <f t="shared" si="32"/>
        <v>18</v>
      </c>
      <c r="AG69" s="225">
        <f t="shared" si="32"/>
        <v>18</v>
      </c>
      <c r="AH69" s="225">
        <f t="shared" si="32"/>
        <v>18</v>
      </c>
      <c r="AI69" s="225">
        <f t="shared" si="32"/>
        <v>18</v>
      </c>
      <c r="AJ69" s="225">
        <f t="shared" si="32"/>
        <v>18</v>
      </c>
      <c r="AK69" s="225">
        <f t="shared" si="32"/>
        <v>18</v>
      </c>
      <c r="AL69" s="225">
        <f t="shared" si="32"/>
        <v>18</v>
      </c>
      <c r="AM69" s="225">
        <f t="shared" si="32"/>
        <v>18</v>
      </c>
      <c r="AN69" s="225">
        <f t="shared" si="32"/>
        <v>18</v>
      </c>
      <c r="AO69" s="225">
        <f t="shared" si="32"/>
        <v>18</v>
      </c>
      <c r="AP69" s="225">
        <f t="shared" si="32"/>
        <v>18</v>
      </c>
      <c r="AQ69" s="225">
        <f t="shared" si="32"/>
        <v>18</v>
      </c>
      <c r="AR69" s="225">
        <f t="shared" si="32"/>
        <v>18</v>
      </c>
      <c r="AS69" s="225">
        <f t="shared" si="32"/>
        <v>18</v>
      </c>
      <c r="AT69" s="227">
        <f>AT14+AT17+AT20+AT23+AT26+AT29+AT32+AT35+AT38+AT44+AT47+AT50</f>
        <v>0</v>
      </c>
      <c r="AU69" s="227">
        <f>AU14+AU17+AU20+AU23+AU26+AU29+AU32+AU35+AU38+AU44+AU47+AU50</f>
        <v>0</v>
      </c>
      <c r="AV69" s="226" t="s">
        <v>165</v>
      </c>
      <c r="AW69" s="226" t="s">
        <v>165</v>
      </c>
      <c r="AX69" s="226" t="s">
        <v>165</v>
      </c>
      <c r="AY69" s="226" t="s">
        <v>165</v>
      </c>
      <c r="AZ69" s="226" t="s">
        <v>165</v>
      </c>
      <c r="BA69" s="226" t="s">
        <v>165</v>
      </c>
      <c r="BB69" s="226" t="s">
        <v>165</v>
      </c>
      <c r="BC69" s="226" t="s">
        <v>165</v>
      </c>
      <c r="BD69" s="226" t="s">
        <v>165</v>
      </c>
      <c r="BE69" s="240">
        <f>SUM(E69:BC69)</f>
        <v>702</v>
      </c>
    </row>
    <row r="70" spans="1:57" ht="10.5" customHeight="1" thickBot="1" x14ac:dyDescent="0.25">
      <c r="A70" s="365"/>
      <c r="B70" s="263"/>
      <c r="C70" s="264" t="s">
        <v>119</v>
      </c>
      <c r="D70" s="265"/>
      <c r="E70" s="225">
        <f>E45+E39+E36+E33+E30+E27+E24+E21+E18+E15+E60+E63+E66</f>
        <v>0</v>
      </c>
      <c r="F70" s="225">
        <f t="shared" ref="F70:U70" si="33">F45+F39+F36+F33+F30+F27+F24+F21+F18+F15+F60+F63+F66</f>
        <v>0</v>
      </c>
      <c r="G70" s="225">
        <f t="shared" si="33"/>
        <v>0</v>
      </c>
      <c r="H70" s="225">
        <f t="shared" si="33"/>
        <v>0</v>
      </c>
      <c r="I70" s="225">
        <f t="shared" si="33"/>
        <v>0</v>
      </c>
      <c r="J70" s="225">
        <f t="shared" si="33"/>
        <v>0</v>
      </c>
      <c r="K70" s="225">
        <f t="shared" si="33"/>
        <v>0</v>
      </c>
      <c r="L70" s="225">
        <f t="shared" si="33"/>
        <v>0</v>
      </c>
      <c r="M70" s="225">
        <f t="shared" si="33"/>
        <v>0</v>
      </c>
      <c r="N70" s="225">
        <f t="shared" si="33"/>
        <v>0</v>
      </c>
      <c r="O70" s="225">
        <f t="shared" si="33"/>
        <v>0</v>
      </c>
      <c r="P70" s="225">
        <f t="shared" si="33"/>
        <v>0</v>
      </c>
      <c r="Q70" s="225">
        <f t="shared" si="33"/>
        <v>0</v>
      </c>
      <c r="R70" s="225">
        <f t="shared" si="33"/>
        <v>0</v>
      </c>
      <c r="S70" s="225">
        <f t="shared" si="33"/>
        <v>0</v>
      </c>
      <c r="T70" s="225">
        <f t="shared" si="33"/>
        <v>0</v>
      </c>
      <c r="U70" s="225">
        <f t="shared" si="33"/>
        <v>0</v>
      </c>
      <c r="V70" s="225" t="s">
        <v>165</v>
      </c>
      <c r="W70" s="225" t="s">
        <v>165</v>
      </c>
      <c r="X70" s="225">
        <f>X51+X45+X39+X36+X33+X30+X27+X24+X21+X18+X15+X60+X63+X66</f>
        <v>0</v>
      </c>
      <c r="Y70" s="225">
        <f t="shared" ref="Y70:AS70" si="34">Y51+Y45+Y39+Y36+Y33+Y30+Y27+Y24+Y21+Y18+Y15+Y60+Y63+Y66</f>
        <v>0</v>
      </c>
      <c r="Z70" s="225">
        <f t="shared" si="34"/>
        <v>0</v>
      </c>
      <c r="AA70" s="225">
        <f t="shared" si="34"/>
        <v>0</v>
      </c>
      <c r="AB70" s="225">
        <f t="shared" si="34"/>
        <v>0</v>
      </c>
      <c r="AC70" s="225">
        <f t="shared" si="34"/>
        <v>0</v>
      </c>
      <c r="AD70" s="225">
        <f t="shared" si="34"/>
        <v>0</v>
      </c>
      <c r="AE70" s="225">
        <f t="shared" si="34"/>
        <v>0</v>
      </c>
      <c r="AF70" s="225">
        <f t="shared" si="34"/>
        <v>0</v>
      </c>
      <c r="AG70" s="225">
        <f t="shared" si="34"/>
        <v>0</v>
      </c>
      <c r="AH70" s="225">
        <f t="shared" si="34"/>
        <v>0</v>
      </c>
      <c r="AI70" s="225">
        <f t="shared" si="34"/>
        <v>0</v>
      </c>
      <c r="AJ70" s="225">
        <f t="shared" si="34"/>
        <v>0</v>
      </c>
      <c r="AK70" s="225">
        <f t="shared" si="34"/>
        <v>0</v>
      </c>
      <c r="AL70" s="225">
        <f t="shared" si="34"/>
        <v>0</v>
      </c>
      <c r="AM70" s="225">
        <f t="shared" si="34"/>
        <v>0</v>
      </c>
      <c r="AN70" s="225">
        <f t="shared" si="34"/>
        <v>0</v>
      </c>
      <c r="AO70" s="225">
        <f t="shared" si="34"/>
        <v>0</v>
      </c>
      <c r="AP70" s="225">
        <f t="shared" si="34"/>
        <v>0</v>
      </c>
      <c r="AQ70" s="225">
        <f t="shared" si="34"/>
        <v>0</v>
      </c>
      <c r="AR70" s="225">
        <f t="shared" si="34"/>
        <v>0</v>
      </c>
      <c r="AS70" s="225">
        <f t="shared" si="34"/>
        <v>0</v>
      </c>
      <c r="AT70" s="225">
        <f>AT51+AT45+AT39+AT36+AT33+AT30+AT27+AT24+AT21+AT18+AT15+AT60+AT63+AT66+AT48</f>
        <v>0</v>
      </c>
      <c r="AU70" s="225">
        <f>AU51+AU45+AU39+AU36+AU33+AU30+AU27+AU24+AU21+AU18+AU15+AU60+AU63+AU66+AU48</f>
        <v>0</v>
      </c>
      <c r="AV70" s="226" t="s">
        <v>165</v>
      </c>
      <c r="AW70" s="226" t="s">
        <v>165</v>
      </c>
      <c r="AX70" s="226" t="s">
        <v>165</v>
      </c>
      <c r="AY70" s="226" t="s">
        <v>165</v>
      </c>
      <c r="AZ70" s="226" t="s">
        <v>165</v>
      </c>
      <c r="BA70" s="226" t="s">
        <v>165</v>
      </c>
      <c r="BB70" s="226" t="s">
        <v>165</v>
      </c>
      <c r="BC70" s="226" t="s">
        <v>165</v>
      </c>
      <c r="BD70" s="226" t="s">
        <v>165</v>
      </c>
      <c r="BE70" s="270">
        <f>SUM(E70:BD70)</f>
        <v>0</v>
      </c>
    </row>
    <row r="71" spans="1:57" ht="12" customHeight="1" thickBot="1" x14ac:dyDescent="0.25">
      <c r="A71" s="366"/>
      <c r="B71" s="329" t="s">
        <v>61</v>
      </c>
      <c r="C71" s="330"/>
      <c r="D71" s="331"/>
      <c r="E71" s="225">
        <f>SUM(E67:E70)</f>
        <v>54</v>
      </c>
      <c r="F71" s="225">
        <f t="shared" ref="F71:AS71" si="35">SUM(F67:F70)</f>
        <v>54</v>
      </c>
      <c r="G71" s="225">
        <f t="shared" si="35"/>
        <v>54</v>
      </c>
      <c r="H71" s="225">
        <f t="shared" si="35"/>
        <v>54</v>
      </c>
      <c r="I71" s="225">
        <f t="shared" si="35"/>
        <v>54</v>
      </c>
      <c r="J71" s="225">
        <f t="shared" si="35"/>
        <v>54</v>
      </c>
      <c r="K71" s="225">
        <f t="shared" si="35"/>
        <v>54</v>
      </c>
      <c r="L71" s="225">
        <f t="shared" si="35"/>
        <v>54</v>
      </c>
      <c r="M71" s="225">
        <f t="shared" si="35"/>
        <v>54</v>
      </c>
      <c r="N71" s="225">
        <f t="shared" si="35"/>
        <v>54</v>
      </c>
      <c r="O71" s="225">
        <f t="shared" si="35"/>
        <v>54</v>
      </c>
      <c r="P71" s="225">
        <f t="shared" si="35"/>
        <v>54</v>
      </c>
      <c r="Q71" s="225">
        <f t="shared" si="35"/>
        <v>54</v>
      </c>
      <c r="R71" s="225">
        <f t="shared" si="35"/>
        <v>54</v>
      </c>
      <c r="S71" s="225">
        <f t="shared" si="35"/>
        <v>54</v>
      </c>
      <c r="T71" s="225">
        <f t="shared" si="35"/>
        <v>54</v>
      </c>
      <c r="U71" s="225">
        <f t="shared" si="35"/>
        <v>54</v>
      </c>
      <c r="V71" s="225" t="s">
        <v>165</v>
      </c>
      <c r="W71" s="225" t="s">
        <v>165</v>
      </c>
      <c r="X71" s="225">
        <f t="shared" si="35"/>
        <v>54</v>
      </c>
      <c r="Y71" s="225">
        <f t="shared" si="35"/>
        <v>54</v>
      </c>
      <c r="Z71" s="225">
        <f t="shared" si="35"/>
        <v>54</v>
      </c>
      <c r="AA71" s="225">
        <f t="shared" si="35"/>
        <v>54</v>
      </c>
      <c r="AB71" s="225">
        <f t="shared" si="35"/>
        <v>54</v>
      </c>
      <c r="AC71" s="225">
        <f t="shared" si="35"/>
        <v>54</v>
      </c>
      <c r="AD71" s="225">
        <f t="shared" si="35"/>
        <v>54</v>
      </c>
      <c r="AE71" s="225">
        <f t="shared" si="35"/>
        <v>54</v>
      </c>
      <c r="AF71" s="225">
        <f t="shared" si="35"/>
        <v>54</v>
      </c>
      <c r="AG71" s="225">
        <f t="shared" si="35"/>
        <v>54</v>
      </c>
      <c r="AH71" s="225">
        <f t="shared" si="35"/>
        <v>54</v>
      </c>
      <c r="AI71" s="225">
        <f t="shared" si="35"/>
        <v>54</v>
      </c>
      <c r="AJ71" s="225">
        <f t="shared" si="35"/>
        <v>54</v>
      </c>
      <c r="AK71" s="225">
        <f t="shared" si="35"/>
        <v>54</v>
      </c>
      <c r="AL71" s="225">
        <f t="shared" si="35"/>
        <v>54</v>
      </c>
      <c r="AM71" s="225">
        <f t="shared" si="35"/>
        <v>54</v>
      </c>
      <c r="AN71" s="225">
        <f t="shared" si="35"/>
        <v>54</v>
      </c>
      <c r="AO71" s="225">
        <f t="shared" si="35"/>
        <v>54</v>
      </c>
      <c r="AP71" s="225">
        <f t="shared" si="35"/>
        <v>54</v>
      </c>
      <c r="AQ71" s="225">
        <f t="shared" si="35"/>
        <v>54</v>
      </c>
      <c r="AR71" s="225">
        <f t="shared" si="35"/>
        <v>54</v>
      </c>
      <c r="AS71" s="225">
        <f t="shared" si="35"/>
        <v>54</v>
      </c>
      <c r="AT71" s="227">
        <f t="shared" ref="AT71:BE71" si="36">SUM(AT67:AT70)</f>
        <v>0</v>
      </c>
      <c r="AU71" s="227">
        <f t="shared" si="36"/>
        <v>0</v>
      </c>
      <c r="AV71" s="226" t="s">
        <v>165</v>
      </c>
      <c r="AW71" s="226" t="s">
        <v>165</v>
      </c>
      <c r="AX71" s="226" t="s">
        <v>165</v>
      </c>
      <c r="AY71" s="226" t="s">
        <v>165</v>
      </c>
      <c r="AZ71" s="226" t="s">
        <v>165</v>
      </c>
      <c r="BA71" s="226" t="s">
        <v>165</v>
      </c>
      <c r="BB71" s="226" t="s">
        <v>165</v>
      </c>
      <c r="BC71" s="226" t="s">
        <v>165</v>
      </c>
      <c r="BD71" s="226" t="s">
        <v>165</v>
      </c>
      <c r="BE71" s="241">
        <f t="shared" si="36"/>
        <v>2106</v>
      </c>
    </row>
    <row r="73" spans="1:57" x14ac:dyDescent="0.2">
      <c r="V73" s="271"/>
      <c r="W73" s="271"/>
    </row>
    <row r="74" spans="1:57" x14ac:dyDescent="0.2">
      <c r="V74" s="271"/>
      <c r="W74" s="271"/>
    </row>
  </sheetData>
  <mergeCells count="66">
    <mergeCell ref="B58:B60"/>
    <mergeCell ref="C58:C60"/>
    <mergeCell ref="B46:B48"/>
    <mergeCell ref="C46:C48"/>
    <mergeCell ref="B13:B15"/>
    <mergeCell ref="C13:C15"/>
    <mergeCell ref="C37:C39"/>
    <mergeCell ref="B40:B42"/>
    <mergeCell ref="C40:C42"/>
    <mergeCell ref="B52:B54"/>
    <mergeCell ref="C52:C54"/>
    <mergeCell ref="C19:C21"/>
    <mergeCell ref="AR2:AU2"/>
    <mergeCell ref="AW2:AY2"/>
    <mergeCell ref="B10:B12"/>
    <mergeCell ref="B55:B57"/>
    <mergeCell ref="C55:C57"/>
    <mergeCell ref="B7:B9"/>
    <mergeCell ref="C10:C12"/>
    <mergeCell ref="C2:C4"/>
    <mergeCell ref="A5:BE5"/>
    <mergeCell ref="A7:A71"/>
    <mergeCell ref="B16:B18"/>
    <mergeCell ref="C16:C18"/>
    <mergeCell ref="C7:C9"/>
    <mergeCell ref="B43:B45"/>
    <mergeCell ref="B19:B21"/>
    <mergeCell ref="C28:C30"/>
    <mergeCell ref="A1:BE1"/>
    <mergeCell ref="BE2:BE3"/>
    <mergeCell ref="E3:BD3"/>
    <mergeCell ref="D2:D4"/>
    <mergeCell ref="BA2:BC2"/>
    <mergeCell ref="R2:U2"/>
    <mergeCell ref="W2:Y2"/>
    <mergeCell ref="J2:L2"/>
    <mergeCell ref="F2:H2"/>
    <mergeCell ref="B2:B4"/>
    <mergeCell ref="A2:A4"/>
    <mergeCell ref="AA2:AC2"/>
    <mergeCell ref="N2:P2"/>
    <mergeCell ref="AE2:AH2"/>
    <mergeCell ref="AJ2:AL2"/>
    <mergeCell ref="AN2:AP2"/>
    <mergeCell ref="B71:D71"/>
    <mergeCell ref="B68:D68"/>
    <mergeCell ref="C22:C24"/>
    <mergeCell ref="B25:B27"/>
    <mergeCell ref="C25:C27"/>
    <mergeCell ref="B28:B30"/>
    <mergeCell ref="C43:C45"/>
    <mergeCell ref="B69:D69"/>
    <mergeCell ref="B31:B33"/>
    <mergeCell ref="C31:C33"/>
    <mergeCell ref="B49:B51"/>
    <mergeCell ref="C49:C51"/>
    <mergeCell ref="B34:B36"/>
    <mergeCell ref="C34:C36"/>
    <mergeCell ref="B22:B24"/>
    <mergeCell ref="B37:B39"/>
    <mergeCell ref="BE67:BE68"/>
    <mergeCell ref="B67:D67"/>
    <mergeCell ref="B61:B63"/>
    <mergeCell ref="B64:B66"/>
    <mergeCell ref="C61:C63"/>
    <mergeCell ref="C64:C66"/>
  </mergeCells>
  <phoneticPr fontId="2" type="noConversion"/>
  <hyperlinks>
    <hyperlink ref="BE2" location="_ftn1" display="_ftn1"/>
  </hyperlinks>
  <pageMargins left="0.39370078740157483" right="0" top="0.39370078740157483" bottom="0" header="0" footer="0"/>
  <pageSetup paperSize="8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9"/>
  <sheetViews>
    <sheetView topLeftCell="A73" zoomScale="80" zoomScaleNormal="80" workbookViewId="0">
      <selection activeCell="C82" sqref="C82:C84"/>
    </sheetView>
  </sheetViews>
  <sheetFormatPr defaultRowHeight="12.75" x14ac:dyDescent="0.2"/>
  <cols>
    <col min="1" max="1" width="2.7109375" customWidth="1"/>
    <col min="2" max="2" width="7" customWidth="1"/>
    <col min="3" max="3" width="30.85546875" customWidth="1"/>
    <col min="4" max="4" width="7.28515625" customWidth="1"/>
    <col min="5" max="56" width="4.5703125" customWidth="1"/>
    <col min="57" max="57" width="20.28515625" customWidth="1"/>
  </cols>
  <sheetData>
    <row r="1" spans="1:58" ht="13.5" thickBot="1" x14ac:dyDescent="0.25">
      <c r="A1" s="403" t="s">
        <v>110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</row>
    <row r="2" spans="1:58" ht="39.75" customHeight="1" thickBot="1" x14ac:dyDescent="0.25">
      <c r="A2" s="349" t="s">
        <v>32</v>
      </c>
      <c r="B2" s="349" t="s">
        <v>33</v>
      </c>
      <c r="C2" s="349" t="s">
        <v>34</v>
      </c>
      <c r="D2" s="349" t="s">
        <v>35</v>
      </c>
      <c r="E2" s="8" t="s">
        <v>214</v>
      </c>
      <c r="F2" s="376" t="s">
        <v>36</v>
      </c>
      <c r="G2" s="404"/>
      <c r="H2" s="405"/>
      <c r="I2" s="9" t="s">
        <v>215</v>
      </c>
      <c r="J2" s="376" t="s">
        <v>37</v>
      </c>
      <c r="K2" s="377"/>
      <c r="L2" s="377"/>
      <c r="M2" s="8" t="s">
        <v>216</v>
      </c>
      <c r="N2" s="374" t="s">
        <v>38</v>
      </c>
      <c r="O2" s="375"/>
      <c r="P2" s="375"/>
      <c r="Q2" s="7" t="s">
        <v>217</v>
      </c>
      <c r="R2" s="374" t="s">
        <v>39</v>
      </c>
      <c r="S2" s="375"/>
      <c r="T2" s="375"/>
      <c r="U2" s="412"/>
      <c r="V2" s="6" t="s">
        <v>218</v>
      </c>
      <c r="W2" s="374" t="s">
        <v>40</v>
      </c>
      <c r="X2" s="375"/>
      <c r="Y2" s="375"/>
      <c r="Z2" s="7" t="s">
        <v>219</v>
      </c>
      <c r="AA2" s="374" t="s">
        <v>41</v>
      </c>
      <c r="AB2" s="375"/>
      <c r="AC2" s="375"/>
      <c r="AD2" s="7" t="s">
        <v>220</v>
      </c>
      <c r="AE2" s="374" t="s">
        <v>42</v>
      </c>
      <c r="AF2" s="375"/>
      <c r="AG2" s="375"/>
      <c r="AH2" s="8" t="s">
        <v>221</v>
      </c>
      <c r="AI2" s="376" t="s">
        <v>43</v>
      </c>
      <c r="AJ2" s="377"/>
      <c r="AK2" s="378"/>
      <c r="AL2" s="9" t="s">
        <v>222</v>
      </c>
      <c r="AM2" s="376" t="s">
        <v>44</v>
      </c>
      <c r="AN2" s="377"/>
      <c r="AO2" s="377"/>
      <c r="AP2" s="378"/>
      <c r="AQ2" s="8" t="s">
        <v>223</v>
      </c>
      <c r="AR2" s="376" t="s">
        <v>45</v>
      </c>
      <c r="AS2" s="377"/>
      <c r="AT2" s="378"/>
      <c r="AU2" s="8" t="s">
        <v>224</v>
      </c>
      <c r="AV2" s="376" t="s">
        <v>46</v>
      </c>
      <c r="AW2" s="377"/>
      <c r="AX2" s="377"/>
      <c r="AY2" s="378"/>
      <c r="AZ2" s="7" t="s">
        <v>225</v>
      </c>
      <c r="BA2" s="376" t="s">
        <v>47</v>
      </c>
      <c r="BB2" s="377"/>
      <c r="BC2" s="377"/>
      <c r="BD2" s="187" t="s">
        <v>226</v>
      </c>
      <c r="BE2" s="344" t="s">
        <v>48</v>
      </c>
    </row>
    <row r="3" spans="1:58" ht="13.5" thickBot="1" x14ac:dyDescent="0.25">
      <c r="A3" s="350"/>
      <c r="B3" s="350"/>
      <c r="C3" s="350"/>
      <c r="D3" s="350"/>
      <c r="E3" s="406" t="s">
        <v>49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285"/>
      <c r="BE3" s="411"/>
    </row>
    <row r="4" spans="1:58" ht="15" thickBot="1" x14ac:dyDescent="0.25">
      <c r="A4" s="351"/>
      <c r="B4" s="351"/>
      <c r="C4" s="351"/>
      <c r="D4" s="351"/>
      <c r="E4" s="103">
        <v>35</v>
      </c>
      <c r="F4" s="103">
        <v>36</v>
      </c>
      <c r="G4" s="103">
        <v>37</v>
      </c>
      <c r="H4" s="103">
        <v>38</v>
      </c>
      <c r="I4" s="103">
        <v>39</v>
      </c>
      <c r="J4" s="103">
        <v>40</v>
      </c>
      <c r="K4" s="103">
        <v>41</v>
      </c>
      <c r="L4" s="103">
        <v>42</v>
      </c>
      <c r="M4" s="105">
        <v>43</v>
      </c>
      <c r="N4" s="105">
        <v>44</v>
      </c>
      <c r="O4" s="105">
        <v>45</v>
      </c>
      <c r="P4" s="105">
        <v>46</v>
      </c>
      <c r="Q4" s="105">
        <v>47</v>
      </c>
      <c r="R4" s="105">
        <v>48</v>
      </c>
      <c r="S4" s="105">
        <v>49</v>
      </c>
      <c r="T4" s="105">
        <v>50</v>
      </c>
      <c r="U4" s="105">
        <v>51</v>
      </c>
      <c r="V4" s="105">
        <v>52</v>
      </c>
      <c r="W4" s="119">
        <v>1</v>
      </c>
      <c r="X4" s="119">
        <v>2</v>
      </c>
      <c r="Y4" s="119">
        <v>3</v>
      </c>
      <c r="Z4" s="119">
        <v>4</v>
      </c>
      <c r="AA4" s="119">
        <v>5</v>
      </c>
      <c r="AB4" s="119">
        <v>6</v>
      </c>
      <c r="AC4" s="119">
        <v>7</v>
      </c>
      <c r="AD4" s="119">
        <v>8</v>
      </c>
      <c r="AE4" s="119">
        <v>9</v>
      </c>
      <c r="AF4" s="105">
        <v>10</v>
      </c>
      <c r="AG4" s="105">
        <v>11</v>
      </c>
      <c r="AH4" s="105">
        <v>12</v>
      </c>
      <c r="AI4" s="105">
        <v>13</v>
      </c>
      <c r="AJ4" s="105">
        <v>14</v>
      </c>
      <c r="AK4" s="105">
        <v>15</v>
      </c>
      <c r="AL4" s="105">
        <v>16</v>
      </c>
      <c r="AM4" s="105">
        <v>17</v>
      </c>
      <c r="AN4" s="105">
        <v>18</v>
      </c>
      <c r="AO4" s="105">
        <v>19</v>
      </c>
      <c r="AP4" s="105">
        <v>20</v>
      </c>
      <c r="AQ4" s="105">
        <v>21</v>
      </c>
      <c r="AR4" s="105">
        <v>22</v>
      </c>
      <c r="AS4" s="105">
        <v>23</v>
      </c>
      <c r="AT4" s="105">
        <v>24</v>
      </c>
      <c r="AU4" s="105">
        <v>25</v>
      </c>
      <c r="AV4" s="105">
        <v>26</v>
      </c>
      <c r="AW4" s="105">
        <v>27</v>
      </c>
      <c r="AX4" s="105">
        <v>28</v>
      </c>
      <c r="AY4" s="105">
        <v>29</v>
      </c>
      <c r="AZ4" s="105">
        <v>30</v>
      </c>
      <c r="BA4" s="105">
        <v>31</v>
      </c>
      <c r="BB4" s="105">
        <v>32</v>
      </c>
      <c r="BC4" s="105">
        <v>33</v>
      </c>
      <c r="BD4" s="105">
        <v>34</v>
      </c>
      <c r="BE4" s="105">
        <v>10</v>
      </c>
    </row>
    <row r="5" spans="1:58" ht="13.5" thickBot="1" x14ac:dyDescent="0.25">
      <c r="A5" s="406" t="s">
        <v>50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8"/>
    </row>
    <row r="6" spans="1:58" ht="15" thickBot="1" x14ac:dyDescent="0.25">
      <c r="A6" s="107"/>
      <c r="B6" s="103"/>
      <c r="C6" s="103"/>
      <c r="D6" s="103"/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  <c r="L6" s="103">
        <v>8</v>
      </c>
      <c r="M6" s="103">
        <v>9</v>
      </c>
      <c r="N6" s="103">
        <v>10</v>
      </c>
      <c r="O6" s="103">
        <v>11</v>
      </c>
      <c r="P6" s="103">
        <v>12</v>
      </c>
      <c r="Q6" s="103">
        <v>13</v>
      </c>
      <c r="R6" s="103">
        <v>14</v>
      </c>
      <c r="S6" s="103">
        <v>15</v>
      </c>
      <c r="T6" s="103">
        <v>16</v>
      </c>
      <c r="U6" s="120">
        <v>17</v>
      </c>
      <c r="V6" s="120">
        <v>18</v>
      </c>
      <c r="W6" s="120">
        <v>19</v>
      </c>
      <c r="X6" s="103">
        <v>20</v>
      </c>
      <c r="Y6" s="103">
        <v>21</v>
      </c>
      <c r="Z6" s="103">
        <v>22</v>
      </c>
      <c r="AA6" s="103">
        <v>23</v>
      </c>
      <c r="AB6" s="103">
        <v>24</v>
      </c>
      <c r="AC6" s="103">
        <v>25</v>
      </c>
      <c r="AD6" s="103">
        <v>26</v>
      </c>
      <c r="AE6" s="103">
        <v>27</v>
      </c>
      <c r="AF6" s="103">
        <v>28</v>
      </c>
      <c r="AG6" s="103">
        <v>29</v>
      </c>
      <c r="AH6" s="103">
        <v>30</v>
      </c>
      <c r="AI6" s="103">
        <v>31</v>
      </c>
      <c r="AJ6" s="103">
        <v>32</v>
      </c>
      <c r="AK6" s="103">
        <v>33</v>
      </c>
      <c r="AL6" s="103">
        <v>34</v>
      </c>
      <c r="AM6" s="103">
        <v>35</v>
      </c>
      <c r="AN6" s="103">
        <v>36</v>
      </c>
      <c r="AO6" s="103">
        <v>37</v>
      </c>
      <c r="AP6" s="103">
        <v>38</v>
      </c>
      <c r="AQ6" s="103">
        <v>39</v>
      </c>
      <c r="AR6" s="103">
        <v>40</v>
      </c>
      <c r="AS6" s="103">
        <v>41</v>
      </c>
      <c r="AT6" s="103">
        <v>42</v>
      </c>
      <c r="AU6" s="103">
        <v>43</v>
      </c>
      <c r="AV6" s="103">
        <v>44</v>
      </c>
      <c r="AW6" s="103">
        <v>45</v>
      </c>
      <c r="AX6" s="103">
        <v>46</v>
      </c>
      <c r="AY6" s="103">
        <v>47</v>
      </c>
      <c r="AZ6" s="103">
        <v>48</v>
      </c>
      <c r="BA6" s="103">
        <v>49</v>
      </c>
      <c r="BB6" s="103">
        <v>50</v>
      </c>
      <c r="BC6" s="103">
        <v>51</v>
      </c>
      <c r="BD6" s="103">
        <v>52</v>
      </c>
      <c r="BE6" s="105">
        <v>28</v>
      </c>
    </row>
    <row r="7" spans="1:58" ht="12.75" customHeight="1" thickBot="1" x14ac:dyDescent="0.25">
      <c r="A7" s="364" t="s">
        <v>71</v>
      </c>
      <c r="B7" s="400" t="s">
        <v>72</v>
      </c>
      <c r="C7" s="400" t="s">
        <v>84</v>
      </c>
      <c r="D7" s="108" t="s">
        <v>53</v>
      </c>
      <c r="E7" s="109">
        <f>E13+E16+E19+E10</f>
        <v>10</v>
      </c>
      <c r="F7" s="109">
        <f t="shared" ref="F7:AT7" si="0">F13+F16+F19+F10</f>
        <v>10</v>
      </c>
      <c r="G7" s="109">
        <f t="shared" si="0"/>
        <v>10</v>
      </c>
      <c r="H7" s="109">
        <f t="shared" si="0"/>
        <v>10</v>
      </c>
      <c r="I7" s="109">
        <f t="shared" si="0"/>
        <v>10</v>
      </c>
      <c r="J7" s="109">
        <f t="shared" si="0"/>
        <v>10</v>
      </c>
      <c r="K7" s="109">
        <f t="shared" si="0"/>
        <v>10</v>
      </c>
      <c r="L7" s="109">
        <f t="shared" si="0"/>
        <v>10</v>
      </c>
      <c r="M7" s="109">
        <f t="shared" si="0"/>
        <v>10</v>
      </c>
      <c r="N7" s="109">
        <f t="shared" si="0"/>
        <v>10</v>
      </c>
      <c r="O7" s="109">
        <f t="shared" si="0"/>
        <v>10</v>
      </c>
      <c r="P7" s="109">
        <f t="shared" si="0"/>
        <v>10</v>
      </c>
      <c r="Q7" s="109">
        <f t="shared" si="0"/>
        <v>10</v>
      </c>
      <c r="R7" s="109">
        <f t="shared" si="0"/>
        <v>10</v>
      </c>
      <c r="S7" s="109">
        <f t="shared" si="0"/>
        <v>10</v>
      </c>
      <c r="T7" s="109">
        <f t="shared" si="0"/>
        <v>10</v>
      </c>
      <c r="U7" s="109">
        <f t="shared" si="0"/>
        <v>0</v>
      </c>
      <c r="V7" s="109" t="s">
        <v>165</v>
      </c>
      <c r="W7" s="109" t="s">
        <v>165</v>
      </c>
      <c r="X7" s="109">
        <f t="shared" si="0"/>
        <v>4</v>
      </c>
      <c r="Y7" s="109">
        <f t="shared" si="0"/>
        <v>4</v>
      </c>
      <c r="Z7" s="109">
        <f t="shared" si="0"/>
        <v>4</v>
      </c>
      <c r="AA7" s="109">
        <f t="shared" si="0"/>
        <v>4</v>
      </c>
      <c r="AB7" s="109">
        <f t="shared" si="0"/>
        <v>4</v>
      </c>
      <c r="AC7" s="109">
        <f t="shared" si="0"/>
        <v>4</v>
      </c>
      <c r="AD7" s="109">
        <f t="shared" si="0"/>
        <v>4</v>
      </c>
      <c r="AE7" s="109">
        <f t="shared" si="0"/>
        <v>4</v>
      </c>
      <c r="AF7" s="109">
        <f t="shared" si="0"/>
        <v>4</v>
      </c>
      <c r="AG7" s="109">
        <f t="shared" si="0"/>
        <v>4</v>
      </c>
      <c r="AH7" s="109">
        <f t="shared" si="0"/>
        <v>4</v>
      </c>
      <c r="AI7" s="109">
        <f t="shared" si="0"/>
        <v>4</v>
      </c>
      <c r="AJ7" s="109">
        <f t="shared" si="0"/>
        <v>4</v>
      </c>
      <c r="AK7" s="109">
        <f t="shared" si="0"/>
        <v>4</v>
      </c>
      <c r="AL7" s="109">
        <f t="shared" si="0"/>
        <v>4</v>
      </c>
      <c r="AM7" s="109">
        <f t="shared" si="0"/>
        <v>4</v>
      </c>
      <c r="AN7" s="109">
        <f t="shared" si="0"/>
        <v>4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v>0</v>
      </c>
      <c r="AV7" s="110" t="s">
        <v>165</v>
      </c>
      <c r="AW7" s="110" t="s">
        <v>165</v>
      </c>
      <c r="AX7" s="110" t="s">
        <v>165</v>
      </c>
      <c r="AY7" s="110" t="s">
        <v>165</v>
      </c>
      <c r="AZ7" s="110" t="s">
        <v>165</v>
      </c>
      <c r="BA7" s="110" t="s">
        <v>165</v>
      </c>
      <c r="BB7" s="110" t="s">
        <v>165</v>
      </c>
      <c r="BC7" s="110" t="s">
        <v>165</v>
      </c>
      <c r="BD7" s="110" t="s">
        <v>165</v>
      </c>
      <c r="BE7" s="109">
        <f>SUM(E7:BC7)</f>
        <v>228</v>
      </c>
    </row>
    <row r="8" spans="1:58" ht="12.75" customHeight="1" thickBot="1" x14ac:dyDescent="0.25">
      <c r="A8" s="365"/>
      <c r="B8" s="401"/>
      <c r="C8" s="401"/>
      <c r="D8" s="108" t="s">
        <v>54</v>
      </c>
      <c r="E8" s="109">
        <f>E14+E17+E20+E11</f>
        <v>5</v>
      </c>
      <c r="F8" s="109">
        <f t="shared" ref="F8:AT8" si="1">F14+F17+F20+F11</f>
        <v>5</v>
      </c>
      <c r="G8" s="109">
        <f t="shared" si="1"/>
        <v>5</v>
      </c>
      <c r="H8" s="109">
        <f t="shared" si="1"/>
        <v>5</v>
      </c>
      <c r="I8" s="109">
        <f t="shared" si="1"/>
        <v>5</v>
      </c>
      <c r="J8" s="109">
        <f t="shared" si="1"/>
        <v>5</v>
      </c>
      <c r="K8" s="109">
        <f t="shared" si="1"/>
        <v>5</v>
      </c>
      <c r="L8" s="109">
        <f t="shared" si="1"/>
        <v>5</v>
      </c>
      <c r="M8" s="109">
        <f t="shared" si="1"/>
        <v>5</v>
      </c>
      <c r="N8" s="109">
        <f t="shared" si="1"/>
        <v>5</v>
      </c>
      <c r="O8" s="109">
        <f t="shared" si="1"/>
        <v>5</v>
      </c>
      <c r="P8" s="109">
        <f t="shared" si="1"/>
        <v>5</v>
      </c>
      <c r="Q8" s="109">
        <f t="shared" si="1"/>
        <v>5</v>
      </c>
      <c r="R8" s="109">
        <f t="shared" si="1"/>
        <v>5</v>
      </c>
      <c r="S8" s="109">
        <f t="shared" si="1"/>
        <v>5</v>
      </c>
      <c r="T8" s="109">
        <f t="shared" si="1"/>
        <v>5</v>
      </c>
      <c r="U8" s="109">
        <f t="shared" si="1"/>
        <v>0</v>
      </c>
      <c r="V8" s="109" t="s">
        <v>165</v>
      </c>
      <c r="W8" s="109" t="s">
        <v>165</v>
      </c>
      <c r="X8" s="109">
        <f t="shared" si="1"/>
        <v>2</v>
      </c>
      <c r="Y8" s="109">
        <f t="shared" si="1"/>
        <v>2</v>
      </c>
      <c r="Z8" s="109">
        <f t="shared" si="1"/>
        <v>2</v>
      </c>
      <c r="AA8" s="109">
        <f t="shared" si="1"/>
        <v>2</v>
      </c>
      <c r="AB8" s="109">
        <f t="shared" si="1"/>
        <v>2</v>
      </c>
      <c r="AC8" s="109">
        <f t="shared" si="1"/>
        <v>2</v>
      </c>
      <c r="AD8" s="109">
        <f t="shared" si="1"/>
        <v>2</v>
      </c>
      <c r="AE8" s="109">
        <f t="shared" si="1"/>
        <v>2</v>
      </c>
      <c r="AF8" s="109">
        <f t="shared" si="1"/>
        <v>2</v>
      </c>
      <c r="AG8" s="109">
        <f t="shared" si="1"/>
        <v>2</v>
      </c>
      <c r="AH8" s="109">
        <f t="shared" si="1"/>
        <v>2</v>
      </c>
      <c r="AI8" s="109">
        <f t="shared" si="1"/>
        <v>2</v>
      </c>
      <c r="AJ8" s="109">
        <f t="shared" si="1"/>
        <v>2</v>
      </c>
      <c r="AK8" s="109">
        <f t="shared" si="1"/>
        <v>2</v>
      </c>
      <c r="AL8" s="109">
        <f t="shared" si="1"/>
        <v>2</v>
      </c>
      <c r="AM8" s="109">
        <f t="shared" si="1"/>
        <v>2</v>
      </c>
      <c r="AN8" s="109">
        <f t="shared" si="1"/>
        <v>2</v>
      </c>
      <c r="AO8" s="109">
        <f t="shared" si="1"/>
        <v>0</v>
      </c>
      <c r="AP8" s="109">
        <f t="shared" si="1"/>
        <v>0</v>
      </c>
      <c r="AQ8" s="109">
        <f t="shared" si="1"/>
        <v>0</v>
      </c>
      <c r="AR8" s="109">
        <f t="shared" si="1"/>
        <v>0</v>
      </c>
      <c r="AS8" s="109">
        <f t="shared" si="1"/>
        <v>0</v>
      </c>
      <c r="AT8" s="109">
        <f t="shared" si="1"/>
        <v>0</v>
      </c>
      <c r="AU8" s="109">
        <v>0</v>
      </c>
      <c r="AV8" s="110" t="s">
        <v>165</v>
      </c>
      <c r="AW8" s="110" t="s">
        <v>165</v>
      </c>
      <c r="AX8" s="110" t="s">
        <v>165</v>
      </c>
      <c r="AY8" s="110" t="s">
        <v>165</v>
      </c>
      <c r="AZ8" s="110" t="s">
        <v>165</v>
      </c>
      <c r="BA8" s="110" t="s">
        <v>165</v>
      </c>
      <c r="BB8" s="110" t="s">
        <v>165</v>
      </c>
      <c r="BC8" s="110" t="s">
        <v>165</v>
      </c>
      <c r="BD8" s="110" t="s">
        <v>165</v>
      </c>
      <c r="BE8" s="109">
        <f>SUM(E8:BC8)</f>
        <v>114</v>
      </c>
    </row>
    <row r="9" spans="1:58" ht="12.75" customHeight="1" thickBot="1" x14ac:dyDescent="0.25">
      <c r="A9" s="365"/>
      <c r="B9" s="402"/>
      <c r="C9" s="402"/>
      <c r="D9" s="108" t="s">
        <v>118</v>
      </c>
      <c r="E9" s="281">
        <f>E15+E18+E21+E12</f>
        <v>0</v>
      </c>
      <c r="F9" s="303">
        <f t="shared" ref="F9:AT9" si="2">F15+F18+F21+F12</f>
        <v>0</v>
      </c>
      <c r="G9" s="303">
        <f t="shared" si="2"/>
        <v>0</v>
      </c>
      <c r="H9" s="303">
        <f t="shared" si="2"/>
        <v>0</v>
      </c>
      <c r="I9" s="303">
        <f t="shared" si="2"/>
        <v>0</v>
      </c>
      <c r="J9" s="303">
        <f t="shared" si="2"/>
        <v>0</v>
      </c>
      <c r="K9" s="303">
        <f t="shared" si="2"/>
        <v>0</v>
      </c>
      <c r="L9" s="303">
        <f t="shared" si="2"/>
        <v>0</v>
      </c>
      <c r="M9" s="303">
        <f t="shared" si="2"/>
        <v>0</v>
      </c>
      <c r="N9" s="303">
        <f t="shared" si="2"/>
        <v>0</v>
      </c>
      <c r="O9" s="303">
        <f t="shared" si="2"/>
        <v>0</v>
      </c>
      <c r="P9" s="303">
        <f t="shared" si="2"/>
        <v>0</v>
      </c>
      <c r="Q9" s="303">
        <f t="shared" si="2"/>
        <v>0</v>
      </c>
      <c r="R9" s="303">
        <f t="shared" si="2"/>
        <v>0</v>
      </c>
      <c r="S9" s="303">
        <f t="shared" si="2"/>
        <v>0</v>
      </c>
      <c r="T9" s="303">
        <f t="shared" si="2"/>
        <v>0</v>
      </c>
      <c r="U9" s="122">
        <f t="shared" si="2"/>
        <v>0</v>
      </c>
      <c r="V9" s="122" t="s">
        <v>165</v>
      </c>
      <c r="W9" s="122" t="s">
        <v>165</v>
      </c>
      <c r="X9" s="122">
        <f t="shared" si="2"/>
        <v>0</v>
      </c>
      <c r="Y9" s="122">
        <f t="shared" si="2"/>
        <v>0</v>
      </c>
      <c r="Z9" s="122">
        <f t="shared" si="2"/>
        <v>0</v>
      </c>
      <c r="AA9" s="122">
        <f t="shared" si="2"/>
        <v>0</v>
      </c>
      <c r="AB9" s="122">
        <f t="shared" si="2"/>
        <v>0</v>
      </c>
      <c r="AC9" s="122">
        <f t="shared" si="2"/>
        <v>0</v>
      </c>
      <c r="AD9" s="122">
        <f t="shared" si="2"/>
        <v>0</v>
      </c>
      <c r="AE9" s="122">
        <f t="shared" si="2"/>
        <v>0</v>
      </c>
      <c r="AF9" s="122">
        <f t="shared" si="2"/>
        <v>0</v>
      </c>
      <c r="AG9" s="122">
        <f t="shared" si="2"/>
        <v>0</v>
      </c>
      <c r="AH9" s="122">
        <f t="shared" si="2"/>
        <v>0</v>
      </c>
      <c r="AI9" s="122">
        <f t="shared" si="2"/>
        <v>0</v>
      </c>
      <c r="AJ9" s="122">
        <f t="shared" si="2"/>
        <v>0</v>
      </c>
      <c r="AK9" s="122">
        <f t="shared" si="2"/>
        <v>0</v>
      </c>
      <c r="AL9" s="122">
        <f t="shared" si="2"/>
        <v>0</v>
      </c>
      <c r="AM9" s="122">
        <f t="shared" si="2"/>
        <v>0</v>
      </c>
      <c r="AN9" s="122">
        <f t="shared" si="2"/>
        <v>0</v>
      </c>
      <c r="AO9" s="122">
        <f t="shared" si="2"/>
        <v>0</v>
      </c>
      <c r="AP9" s="122">
        <f t="shared" si="2"/>
        <v>0</v>
      </c>
      <c r="AQ9" s="122">
        <f t="shared" si="2"/>
        <v>0</v>
      </c>
      <c r="AR9" s="122">
        <f t="shared" si="2"/>
        <v>0</v>
      </c>
      <c r="AS9" s="122">
        <f t="shared" si="2"/>
        <v>0</v>
      </c>
      <c r="AT9" s="122">
        <f t="shared" si="2"/>
        <v>0</v>
      </c>
      <c r="AU9" s="122">
        <v>0</v>
      </c>
      <c r="AV9" s="123" t="s">
        <v>165</v>
      </c>
      <c r="AW9" s="123" t="s">
        <v>165</v>
      </c>
      <c r="AX9" s="123" t="s">
        <v>165</v>
      </c>
      <c r="AY9" s="123" t="s">
        <v>165</v>
      </c>
      <c r="AZ9" s="123" t="s">
        <v>165</v>
      </c>
      <c r="BA9" s="123" t="s">
        <v>165</v>
      </c>
      <c r="BB9" s="123" t="s">
        <v>165</v>
      </c>
      <c r="BC9" s="123" t="s">
        <v>165</v>
      </c>
      <c r="BD9" s="123" t="s">
        <v>165</v>
      </c>
      <c r="BE9" s="109">
        <f>SUM(E9:BC9)</f>
        <v>0</v>
      </c>
      <c r="BF9" s="22"/>
    </row>
    <row r="10" spans="1:58" ht="12.75" customHeight="1" thickBot="1" x14ac:dyDescent="0.25">
      <c r="A10" s="365"/>
      <c r="B10" s="379" t="s">
        <v>73</v>
      </c>
      <c r="C10" s="326" t="s">
        <v>103</v>
      </c>
      <c r="D10" s="117" t="s">
        <v>53</v>
      </c>
      <c r="E10" s="294">
        <v>3</v>
      </c>
      <c r="F10" s="294">
        <v>3</v>
      </c>
      <c r="G10" s="294">
        <v>3</v>
      </c>
      <c r="H10" s="294">
        <v>3</v>
      </c>
      <c r="I10" s="294">
        <v>3</v>
      </c>
      <c r="J10" s="294">
        <v>3</v>
      </c>
      <c r="K10" s="294">
        <v>3</v>
      </c>
      <c r="L10" s="294">
        <v>3</v>
      </c>
      <c r="M10" s="294">
        <v>3</v>
      </c>
      <c r="N10" s="294">
        <v>3</v>
      </c>
      <c r="O10" s="294">
        <v>3</v>
      </c>
      <c r="P10" s="294">
        <v>3</v>
      </c>
      <c r="Q10" s="294">
        <v>3</v>
      </c>
      <c r="R10" s="294">
        <v>3</v>
      </c>
      <c r="S10" s="294">
        <v>3</v>
      </c>
      <c r="T10" s="294">
        <v>3</v>
      </c>
      <c r="U10" s="124">
        <v>0</v>
      </c>
      <c r="V10" s="125" t="s">
        <v>165</v>
      </c>
      <c r="W10" s="125" t="s">
        <v>165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7">
        <v>0</v>
      </c>
      <c r="AV10" s="125" t="s">
        <v>165</v>
      </c>
      <c r="AW10" s="125" t="s">
        <v>165</v>
      </c>
      <c r="AX10" s="125" t="s">
        <v>165</v>
      </c>
      <c r="AY10" s="125" t="s">
        <v>165</v>
      </c>
      <c r="AZ10" s="125" t="s">
        <v>165</v>
      </c>
      <c r="BA10" s="125" t="s">
        <v>165</v>
      </c>
      <c r="BB10" s="125" t="s">
        <v>165</v>
      </c>
      <c r="BC10" s="125" t="s">
        <v>165</v>
      </c>
      <c r="BD10" s="125" t="s">
        <v>165</v>
      </c>
      <c r="BE10" s="112">
        <f>SUM(E10:BC10)</f>
        <v>48</v>
      </c>
      <c r="BF10" s="79"/>
    </row>
    <row r="11" spans="1:58" ht="12.75" customHeight="1" thickBot="1" x14ac:dyDescent="0.25">
      <c r="A11" s="365"/>
      <c r="B11" s="380"/>
      <c r="C11" s="327"/>
      <c r="D11" s="17" t="s">
        <v>54</v>
      </c>
      <c r="E11" s="294">
        <v>2</v>
      </c>
      <c r="F11" s="294">
        <v>2</v>
      </c>
      <c r="G11" s="294">
        <v>2</v>
      </c>
      <c r="H11" s="294">
        <v>2</v>
      </c>
      <c r="I11" s="294">
        <v>2</v>
      </c>
      <c r="J11" s="294">
        <v>2</v>
      </c>
      <c r="K11" s="294">
        <v>2</v>
      </c>
      <c r="L11" s="294">
        <v>2</v>
      </c>
      <c r="M11" s="294">
        <v>1</v>
      </c>
      <c r="N11" s="294">
        <v>1</v>
      </c>
      <c r="O11" s="294">
        <v>1</v>
      </c>
      <c r="P11" s="294">
        <v>1</v>
      </c>
      <c r="Q11" s="294">
        <v>1</v>
      </c>
      <c r="R11" s="294">
        <v>1</v>
      </c>
      <c r="S11" s="294">
        <v>1</v>
      </c>
      <c r="T11" s="294">
        <v>1</v>
      </c>
      <c r="U11" s="124">
        <v>0</v>
      </c>
      <c r="V11" s="112" t="s">
        <v>165</v>
      </c>
      <c r="W11" s="112" t="s">
        <v>165</v>
      </c>
      <c r="X11" s="111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>
        <v>0</v>
      </c>
      <c r="AV11" s="112" t="s">
        <v>165</v>
      </c>
      <c r="AW11" s="112" t="s">
        <v>165</v>
      </c>
      <c r="AX11" s="112" t="s">
        <v>165</v>
      </c>
      <c r="AY11" s="112" t="s">
        <v>165</v>
      </c>
      <c r="AZ11" s="112" t="s">
        <v>165</v>
      </c>
      <c r="BA11" s="112" t="s">
        <v>165</v>
      </c>
      <c r="BB11" s="112" t="s">
        <v>165</v>
      </c>
      <c r="BC11" s="112" t="s">
        <v>165</v>
      </c>
      <c r="BD11" s="112" t="s">
        <v>165</v>
      </c>
      <c r="BE11" s="112">
        <f>SUM(E11:BC11)</f>
        <v>24</v>
      </c>
      <c r="BF11" s="22"/>
    </row>
    <row r="12" spans="1:58" ht="12.75" customHeight="1" thickBot="1" x14ac:dyDescent="0.25">
      <c r="A12" s="365"/>
      <c r="B12" s="381"/>
      <c r="C12" s="328"/>
      <c r="D12" s="17" t="s">
        <v>118</v>
      </c>
      <c r="E12" s="29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124">
        <v>0</v>
      </c>
      <c r="V12" s="112" t="s">
        <v>165</v>
      </c>
      <c r="W12" s="112" t="s">
        <v>165</v>
      </c>
      <c r="X12" s="111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>
        <v>0</v>
      </c>
      <c r="AV12" s="112" t="s">
        <v>165</v>
      </c>
      <c r="AW12" s="112" t="s">
        <v>165</v>
      </c>
      <c r="AX12" s="112" t="s">
        <v>165</v>
      </c>
      <c r="AY12" s="112" t="s">
        <v>165</v>
      </c>
      <c r="AZ12" s="112" t="s">
        <v>165</v>
      </c>
      <c r="BA12" s="112" t="s">
        <v>165</v>
      </c>
      <c r="BB12" s="112" t="s">
        <v>165</v>
      </c>
      <c r="BC12" s="112" t="s">
        <v>165</v>
      </c>
      <c r="BD12" s="112" t="s">
        <v>165</v>
      </c>
      <c r="BE12" s="112">
        <f t="shared" ref="BE12:BE84" si="3">SUM(E12:BC12)</f>
        <v>0</v>
      </c>
      <c r="BF12" s="22"/>
    </row>
    <row r="13" spans="1:58" ht="12.75" customHeight="1" thickBot="1" x14ac:dyDescent="0.25">
      <c r="A13" s="365"/>
      <c r="B13" s="379" t="s">
        <v>74</v>
      </c>
      <c r="C13" s="326" t="s">
        <v>3</v>
      </c>
      <c r="D13" s="117" t="s">
        <v>53</v>
      </c>
      <c r="E13" s="294">
        <v>3</v>
      </c>
      <c r="F13" s="294">
        <v>3</v>
      </c>
      <c r="G13" s="294">
        <v>3</v>
      </c>
      <c r="H13" s="294">
        <v>3</v>
      </c>
      <c r="I13" s="294">
        <v>3</v>
      </c>
      <c r="J13" s="294">
        <v>3</v>
      </c>
      <c r="K13" s="294">
        <v>3</v>
      </c>
      <c r="L13" s="294">
        <v>3</v>
      </c>
      <c r="M13" s="294">
        <v>3</v>
      </c>
      <c r="N13" s="294">
        <v>3</v>
      </c>
      <c r="O13" s="294">
        <v>3</v>
      </c>
      <c r="P13" s="294">
        <v>3</v>
      </c>
      <c r="Q13" s="294">
        <v>3</v>
      </c>
      <c r="R13" s="294">
        <v>3</v>
      </c>
      <c r="S13" s="294">
        <v>3</v>
      </c>
      <c r="T13" s="294">
        <v>3</v>
      </c>
      <c r="U13" s="124">
        <v>0</v>
      </c>
      <c r="V13" s="125" t="s">
        <v>165</v>
      </c>
      <c r="W13" s="125" t="s">
        <v>165</v>
      </c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7">
        <v>0</v>
      </c>
      <c r="AV13" s="125" t="s">
        <v>165</v>
      </c>
      <c r="AW13" s="125" t="s">
        <v>165</v>
      </c>
      <c r="AX13" s="125" t="s">
        <v>165</v>
      </c>
      <c r="AY13" s="125" t="s">
        <v>165</v>
      </c>
      <c r="AZ13" s="125" t="s">
        <v>165</v>
      </c>
      <c r="BA13" s="125" t="s">
        <v>165</v>
      </c>
      <c r="BB13" s="125" t="s">
        <v>165</v>
      </c>
      <c r="BC13" s="125" t="s">
        <v>165</v>
      </c>
      <c r="BD13" s="125" t="s">
        <v>165</v>
      </c>
      <c r="BE13" s="112">
        <f t="shared" si="3"/>
        <v>48</v>
      </c>
      <c r="BF13" s="79"/>
    </row>
    <row r="14" spans="1:58" ht="12.75" customHeight="1" thickBot="1" x14ac:dyDescent="0.25">
      <c r="A14" s="365"/>
      <c r="B14" s="380"/>
      <c r="C14" s="327"/>
      <c r="D14" s="17" t="s">
        <v>54</v>
      </c>
      <c r="E14" s="294">
        <v>1</v>
      </c>
      <c r="F14" s="294">
        <v>1</v>
      </c>
      <c r="G14" s="294">
        <v>1</v>
      </c>
      <c r="H14" s="294">
        <v>1</v>
      </c>
      <c r="I14" s="294">
        <v>1</v>
      </c>
      <c r="J14" s="294">
        <v>1</v>
      </c>
      <c r="K14" s="294">
        <v>1</v>
      </c>
      <c r="L14" s="294">
        <v>1</v>
      </c>
      <c r="M14" s="294">
        <v>2</v>
      </c>
      <c r="N14" s="294">
        <v>2</v>
      </c>
      <c r="O14" s="294">
        <v>2</v>
      </c>
      <c r="P14" s="294">
        <v>2</v>
      </c>
      <c r="Q14" s="294">
        <v>2</v>
      </c>
      <c r="R14" s="294">
        <v>2</v>
      </c>
      <c r="S14" s="294">
        <v>2</v>
      </c>
      <c r="T14" s="294">
        <v>2</v>
      </c>
      <c r="U14" s="124">
        <v>0</v>
      </c>
      <c r="V14" s="112" t="s">
        <v>165</v>
      </c>
      <c r="W14" s="112" t="s">
        <v>165</v>
      </c>
      <c r="X14" s="111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>
        <v>0</v>
      </c>
      <c r="AV14" s="112" t="s">
        <v>165</v>
      </c>
      <c r="AW14" s="112" t="s">
        <v>165</v>
      </c>
      <c r="AX14" s="112" t="s">
        <v>165</v>
      </c>
      <c r="AY14" s="112" t="s">
        <v>165</v>
      </c>
      <c r="AZ14" s="112" t="s">
        <v>165</v>
      </c>
      <c r="BA14" s="112" t="s">
        <v>165</v>
      </c>
      <c r="BB14" s="112" t="s">
        <v>165</v>
      </c>
      <c r="BC14" s="112" t="s">
        <v>165</v>
      </c>
      <c r="BD14" s="112" t="s">
        <v>165</v>
      </c>
      <c r="BE14" s="112">
        <f t="shared" si="3"/>
        <v>24</v>
      </c>
      <c r="BF14" s="22"/>
    </row>
    <row r="15" spans="1:58" ht="12.75" customHeight="1" thickBot="1" x14ac:dyDescent="0.25">
      <c r="A15" s="365"/>
      <c r="B15" s="381"/>
      <c r="C15" s="328"/>
      <c r="D15" s="17" t="s">
        <v>118</v>
      </c>
      <c r="E15" s="292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24">
        <v>0</v>
      </c>
      <c r="V15" s="112" t="s">
        <v>165</v>
      </c>
      <c r="W15" s="112" t="s">
        <v>165</v>
      </c>
      <c r="X15" s="111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>
        <v>0</v>
      </c>
      <c r="AV15" s="112" t="s">
        <v>165</v>
      </c>
      <c r="AW15" s="112" t="s">
        <v>165</v>
      </c>
      <c r="AX15" s="112" t="s">
        <v>165</v>
      </c>
      <c r="AY15" s="112" t="s">
        <v>165</v>
      </c>
      <c r="AZ15" s="112" t="s">
        <v>165</v>
      </c>
      <c r="BA15" s="112" t="s">
        <v>165</v>
      </c>
      <c r="BB15" s="112" t="s">
        <v>165</v>
      </c>
      <c r="BC15" s="112" t="s">
        <v>165</v>
      </c>
      <c r="BD15" s="112" t="s">
        <v>165</v>
      </c>
      <c r="BE15" s="112">
        <f t="shared" si="3"/>
        <v>0</v>
      </c>
      <c r="BF15" s="22"/>
    </row>
    <row r="16" spans="1:58" ht="12.75" customHeight="1" thickBot="1" x14ac:dyDescent="0.25">
      <c r="A16" s="365"/>
      <c r="B16" s="379" t="s">
        <v>75</v>
      </c>
      <c r="C16" s="326" t="s">
        <v>2</v>
      </c>
      <c r="D16" s="17" t="s">
        <v>53</v>
      </c>
      <c r="E16" s="294">
        <v>2</v>
      </c>
      <c r="F16" s="294">
        <v>2</v>
      </c>
      <c r="G16" s="294">
        <v>2</v>
      </c>
      <c r="H16" s="294">
        <v>2</v>
      </c>
      <c r="I16" s="294">
        <v>2</v>
      </c>
      <c r="J16" s="294">
        <v>2</v>
      </c>
      <c r="K16" s="294">
        <v>2</v>
      </c>
      <c r="L16" s="294">
        <v>2</v>
      </c>
      <c r="M16" s="294">
        <v>2</v>
      </c>
      <c r="N16" s="294">
        <v>2</v>
      </c>
      <c r="O16" s="294">
        <v>2</v>
      </c>
      <c r="P16" s="294">
        <v>2</v>
      </c>
      <c r="Q16" s="294">
        <v>2</v>
      </c>
      <c r="R16" s="294">
        <v>2</v>
      </c>
      <c r="S16" s="294">
        <v>2</v>
      </c>
      <c r="T16" s="294">
        <v>2</v>
      </c>
      <c r="U16" s="124">
        <v>0</v>
      </c>
      <c r="V16" s="125" t="s">
        <v>165</v>
      </c>
      <c r="W16" s="125" t="s">
        <v>165</v>
      </c>
      <c r="X16" s="111">
        <v>2</v>
      </c>
      <c r="Y16" s="111">
        <v>2</v>
      </c>
      <c r="Z16" s="111">
        <v>2</v>
      </c>
      <c r="AA16" s="111">
        <v>2</v>
      </c>
      <c r="AB16" s="111">
        <v>2</v>
      </c>
      <c r="AC16" s="111">
        <v>2</v>
      </c>
      <c r="AD16" s="111">
        <v>2</v>
      </c>
      <c r="AE16" s="111">
        <v>2</v>
      </c>
      <c r="AF16" s="111">
        <v>2</v>
      </c>
      <c r="AG16" s="111">
        <v>2</v>
      </c>
      <c r="AH16" s="111">
        <v>2</v>
      </c>
      <c r="AI16" s="111">
        <v>2</v>
      </c>
      <c r="AJ16" s="111">
        <v>2</v>
      </c>
      <c r="AK16" s="111">
        <v>2</v>
      </c>
      <c r="AL16" s="111">
        <v>2</v>
      </c>
      <c r="AM16" s="111">
        <v>2</v>
      </c>
      <c r="AN16" s="111">
        <v>2</v>
      </c>
      <c r="AO16" s="111"/>
      <c r="AP16" s="111"/>
      <c r="AQ16" s="111"/>
      <c r="AR16" s="111"/>
      <c r="AS16" s="111"/>
      <c r="AT16" s="111"/>
      <c r="AU16" s="17">
        <v>0</v>
      </c>
      <c r="AV16" s="125" t="s">
        <v>165</v>
      </c>
      <c r="AW16" s="125" t="s">
        <v>165</v>
      </c>
      <c r="AX16" s="125" t="s">
        <v>165</v>
      </c>
      <c r="AY16" s="125" t="s">
        <v>165</v>
      </c>
      <c r="AZ16" s="125" t="s">
        <v>165</v>
      </c>
      <c r="BA16" s="125" t="s">
        <v>165</v>
      </c>
      <c r="BB16" s="125" t="s">
        <v>165</v>
      </c>
      <c r="BC16" s="125" t="s">
        <v>165</v>
      </c>
      <c r="BD16" s="125" t="s">
        <v>165</v>
      </c>
      <c r="BE16" s="112">
        <f t="shared" si="3"/>
        <v>66</v>
      </c>
      <c r="BF16" s="22"/>
    </row>
    <row r="17" spans="1:58" ht="12.75" customHeight="1" thickBot="1" x14ac:dyDescent="0.25">
      <c r="A17" s="365"/>
      <c r="B17" s="380"/>
      <c r="C17" s="327"/>
      <c r="D17" s="17" t="s">
        <v>54</v>
      </c>
      <c r="E17" s="294">
        <v>1</v>
      </c>
      <c r="F17" s="294">
        <v>1</v>
      </c>
      <c r="G17" s="294">
        <v>1</v>
      </c>
      <c r="H17" s="294">
        <v>1</v>
      </c>
      <c r="I17" s="294">
        <v>1</v>
      </c>
      <c r="J17" s="294">
        <v>1</v>
      </c>
      <c r="K17" s="294">
        <v>1</v>
      </c>
      <c r="L17" s="294">
        <v>1</v>
      </c>
      <c r="M17" s="294">
        <v>1</v>
      </c>
      <c r="N17" s="294">
        <v>1</v>
      </c>
      <c r="O17" s="294">
        <v>1</v>
      </c>
      <c r="P17" s="294">
        <v>1</v>
      </c>
      <c r="Q17" s="294">
        <v>1</v>
      </c>
      <c r="R17" s="294">
        <v>1</v>
      </c>
      <c r="S17" s="294">
        <v>1</v>
      </c>
      <c r="T17" s="294">
        <v>1</v>
      </c>
      <c r="U17" s="124">
        <v>0</v>
      </c>
      <c r="V17" s="125" t="s">
        <v>165</v>
      </c>
      <c r="W17" s="125" t="s">
        <v>165</v>
      </c>
      <c r="X17" s="294">
        <v>1</v>
      </c>
      <c r="Y17" s="294">
        <v>1</v>
      </c>
      <c r="Z17" s="294">
        <v>1</v>
      </c>
      <c r="AA17" s="294">
        <v>1</v>
      </c>
      <c r="AB17" s="294">
        <v>1</v>
      </c>
      <c r="AC17" s="294">
        <v>1</v>
      </c>
      <c r="AD17" s="294">
        <v>1</v>
      </c>
      <c r="AE17" s="294">
        <v>1</v>
      </c>
      <c r="AF17" s="294">
        <v>1</v>
      </c>
      <c r="AG17" s="294">
        <v>1</v>
      </c>
      <c r="AH17" s="294">
        <v>1</v>
      </c>
      <c r="AI17" s="294">
        <v>1</v>
      </c>
      <c r="AJ17" s="294">
        <v>1</v>
      </c>
      <c r="AK17" s="294">
        <v>1</v>
      </c>
      <c r="AL17" s="294">
        <v>1</v>
      </c>
      <c r="AM17" s="294">
        <v>1</v>
      </c>
      <c r="AN17" s="294">
        <v>1</v>
      </c>
      <c r="AO17" s="111"/>
      <c r="AP17" s="111"/>
      <c r="AQ17" s="111"/>
      <c r="AR17" s="111"/>
      <c r="AS17" s="111"/>
      <c r="AT17" s="111"/>
      <c r="AU17" s="17">
        <v>0</v>
      </c>
      <c r="AV17" s="125" t="s">
        <v>165</v>
      </c>
      <c r="AW17" s="125" t="s">
        <v>165</v>
      </c>
      <c r="AX17" s="125" t="s">
        <v>165</v>
      </c>
      <c r="AY17" s="125" t="s">
        <v>165</v>
      </c>
      <c r="AZ17" s="125" t="s">
        <v>165</v>
      </c>
      <c r="BA17" s="125" t="s">
        <v>165</v>
      </c>
      <c r="BB17" s="125" t="s">
        <v>165</v>
      </c>
      <c r="BC17" s="125" t="s">
        <v>165</v>
      </c>
      <c r="BD17" s="125" t="s">
        <v>165</v>
      </c>
      <c r="BE17" s="112">
        <f t="shared" si="3"/>
        <v>33</v>
      </c>
      <c r="BF17" s="22"/>
    </row>
    <row r="18" spans="1:58" ht="12.75" customHeight="1" thickBot="1" x14ac:dyDescent="0.25">
      <c r="A18" s="365"/>
      <c r="B18" s="381"/>
      <c r="C18" s="328"/>
      <c r="D18" s="17" t="s">
        <v>118</v>
      </c>
      <c r="E18" s="294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24">
        <v>0</v>
      </c>
      <c r="V18" s="125" t="s">
        <v>165</v>
      </c>
      <c r="W18" s="125" t="s">
        <v>165</v>
      </c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7">
        <v>0</v>
      </c>
      <c r="AV18" s="125" t="s">
        <v>165</v>
      </c>
      <c r="AW18" s="125" t="s">
        <v>165</v>
      </c>
      <c r="AX18" s="125" t="s">
        <v>165</v>
      </c>
      <c r="AY18" s="125" t="s">
        <v>165</v>
      </c>
      <c r="AZ18" s="125" t="s">
        <v>165</v>
      </c>
      <c r="BA18" s="125" t="s">
        <v>165</v>
      </c>
      <c r="BB18" s="125" t="s">
        <v>165</v>
      </c>
      <c r="BC18" s="125" t="s">
        <v>165</v>
      </c>
      <c r="BD18" s="125" t="s">
        <v>165</v>
      </c>
      <c r="BE18" s="112">
        <f t="shared" si="3"/>
        <v>0</v>
      </c>
      <c r="BF18" s="22"/>
    </row>
    <row r="19" spans="1:58" ht="12.75" customHeight="1" thickBot="1" x14ac:dyDescent="0.25">
      <c r="A19" s="365"/>
      <c r="B19" s="379" t="s">
        <v>76</v>
      </c>
      <c r="C19" s="326" t="s">
        <v>57</v>
      </c>
      <c r="D19" s="17" t="s">
        <v>53</v>
      </c>
      <c r="E19" s="294">
        <v>2</v>
      </c>
      <c r="F19" s="294">
        <v>2</v>
      </c>
      <c r="G19" s="294">
        <v>2</v>
      </c>
      <c r="H19" s="294">
        <v>2</v>
      </c>
      <c r="I19" s="294">
        <v>2</v>
      </c>
      <c r="J19" s="294">
        <v>2</v>
      </c>
      <c r="K19" s="294">
        <v>2</v>
      </c>
      <c r="L19" s="294">
        <v>2</v>
      </c>
      <c r="M19" s="294">
        <v>2</v>
      </c>
      <c r="N19" s="294">
        <v>2</v>
      </c>
      <c r="O19" s="294">
        <v>2</v>
      </c>
      <c r="P19" s="294">
        <v>2</v>
      </c>
      <c r="Q19" s="294">
        <v>2</v>
      </c>
      <c r="R19" s="294">
        <v>2</v>
      </c>
      <c r="S19" s="294">
        <v>2</v>
      </c>
      <c r="T19" s="294">
        <v>2</v>
      </c>
      <c r="U19" s="124">
        <v>0</v>
      </c>
      <c r="V19" s="125" t="s">
        <v>165</v>
      </c>
      <c r="W19" s="125" t="s">
        <v>165</v>
      </c>
      <c r="X19" s="111">
        <v>2</v>
      </c>
      <c r="Y19" s="111">
        <v>2</v>
      </c>
      <c r="Z19" s="111">
        <v>2</v>
      </c>
      <c r="AA19" s="111">
        <v>2</v>
      </c>
      <c r="AB19" s="111">
        <v>2</v>
      </c>
      <c r="AC19" s="111">
        <v>2</v>
      </c>
      <c r="AD19" s="111">
        <v>2</v>
      </c>
      <c r="AE19" s="111">
        <v>2</v>
      </c>
      <c r="AF19" s="111">
        <v>2</v>
      </c>
      <c r="AG19" s="111">
        <v>2</v>
      </c>
      <c r="AH19" s="111">
        <v>2</v>
      </c>
      <c r="AI19" s="111">
        <v>2</v>
      </c>
      <c r="AJ19" s="111">
        <v>2</v>
      </c>
      <c r="AK19" s="111">
        <v>2</v>
      </c>
      <c r="AL19" s="111">
        <v>2</v>
      </c>
      <c r="AM19" s="111">
        <v>2</v>
      </c>
      <c r="AN19" s="111">
        <v>2</v>
      </c>
      <c r="AO19" s="111"/>
      <c r="AP19" s="111"/>
      <c r="AQ19" s="111"/>
      <c r="AR19" s="111"/>
      <c r="AS19" s="111"/>
      <c r="AT19" s="111"/>
      <c r="AU19" s="17">
        <v>0</v>
      </c>
      <c r="AV19" s="125" t="s">
        <v>165</v>
      </c>
      <c r="AW19" s="125" t="s">
        <v>165</v>
      </c>
      <c r="AX19" s="125" t="s">
        <v>165</v>
      </c>
      <c r="AY19" s="125" t="s">
        <v>165</v>
      </c>
      <c r="AZ19" s="125" t="s">
        <v>165</v>
      </c>
      <c r="BA19" s="125" t="s">
        <v>165</v>
      </c>
      <c r="BB19" s="125" t="s">
        <v>165</v>
      </c>
      <c r="BC19" s="125" t="s">
        <v>165</v>
      </c>
      <c r="BD19" s="125" t="s">
        <v>165</v>
      </c>
      <c r="BE19" s="112">
        <f t="shared" si="3"/>
        <v>66</v>
      </c>
      <c r="BF19" s="22"/>
    </row>
    <row r="20" spans="1:58" ht="12.75" customHeight="1" thickBot="1" x14ac:dyDescent="0.25">
      <c r="A20" s="365"/>
      <c r="B20" s="380"/>
      <c r="C20" s="327"/>
      <c r="D20" s="17" t="s">
        <v>54</v>
      </c>
      <c r="E20" s="294">
        <v>1</v>
      </c>
      <c r="F20" s="294">
        <v>1</v>
      </c>
      <c r="G20" s="294">
        <v>1</v>
      </c>
      <c r="H20" s="294">
        <v>1</v>
      </c>
      <c r="I20" s="294">
        <v>1</v>
      </c>
      <c r="J20" s="294">
        <v>1</v>
      </c>
      <c r="K20" s="294">
        <v>1</v>
      </c>
      <c r="L20" s="294">
        <v>1</v>
      </c>
      <c r="M20" s="294">
        <v>1</v>
      </c>
      <c r="N20" s="294">
        <v>1</v>
      </c>
      <c r="O20" s="294">
        <v>1</v>
      </c>
      <c r="P20" s="294">
        <v>1</v>
      </c>
      <c r="Q20" s="294">
        <v>1</v>
      </c>
      <c r="R20" s="294">
        <v>1</v>
      </c>
      <c r="S20" s="294">
        <v>1</v>
      </c>
      <c r="T20" s="294">
        <v>1</v>
      </c>
      <c r="U20" s="124">
        <v>0</v>
      </c>
      <c r="V20" s="112" t="s">
        <v>165</v>
      </c>
      <c r="W20" s="112" t="s">
        <v>165</v>
      </c>
      <c r="X20" s="294">
        <v>1</v>
      </c>
      <c r="Y20" s="294">
        <v>1</v>
      </c>
      <c r="Z20" s="294">
        <v>1</v>
      </c>
      <c r="AA20" s="294">
        <v>1</v>
      </c>
      <c r="AB20" s="294">
        <v>1</v>
      </c>
      <c r="AC20" s="294">
        <v>1</v>
      </c>
      <c r="AD20" s="294">
        <v>1</v>
      </c>
      <c r="AE20" s="294">
        <v>1</v>
      </c>
      <c r="AF20" s="294">
        <v>1</v>
      </c>
      <c r="AG20" s="294">
        <v>1</v>
      </c>
      <c r="AH20" s="294">
        <v>1</v>
      </c>
      <c r="AI20" s="294">
        <v>1</v>
      </c>
      <c r="AJ20" s="294">
        <v>1</v>
      </c>
      <c r="AK20" s="294">
        <v>1</v>
      </c>
      <c r="AL20" s="294">
        <v>1</v>
      </c>
      <c r="AM20" s="294">
        <v>1</v>
      </c>
      <c r="AN20" s="294">
        <v>1</v>
      </c>
      <c r="AO20" s="111"/>
      <c r="AP20" s="111"/>
      <c r="AQ20" s="111"/>
      <c r="AR20" s="111"/>
      <c r="AS20" s="111"/>
      <c r="AT20" s="111"/>
      <c r="AU20" s="17">
        <v>0</v>
      </c>
      <c r="AV20" s="112" t="s">
        <v>165</v>
      </c>
      <c r="AW20" s="112" t="s">
        <v>165</v>
      </c>
      <c r="AX20" s="112" t="s">
        <v>165</v>
      </c>
      <c r="AY20" s="112" t="s">
        <v>165</v>
      </c>
      <c r="AZ20" s="112" t="s">
        <v>165</v>
      </c>
      <c r="BA20" s="112" t="s">
        <v>165</v>
      </c>
      <c r="BB20" s="112" t="s">
        <v>165</v>
      </c>
      <c r="BC20" s="112" t="s">
        <v>165</v>
      </c>
      <c r="BD20" s="112" t="s">
        <v>165</v>
      </c>
      <c r="BE20" s="112">
        <f t="shared" si="3"/>
        <v>33</v>
      </c>
      <c r="BF20" s="22"/>
    </row>
    <row r="21" spans="1:58" ht="12.75" customHeight="1" thickBot="1" x14ac:dyDescent="0.25">
      <c r="A21" s="365"/>
      <c r="B21" s="381"/>
      <c r="C21" s="328"/>
      <c r="D21" s="17" t="s">
        <v>118</v>
      </c>
      <c r="E21" s="295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24">
        <v>0</v>
      </c>
      <c r="V21" s="112" t="s">
        <v>165</v>
      </c>
      <c r="W21" s="112" t="s">
        <v>165</v>
      </c>
      <c r="X21" s="295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7">
        <v>0</v>
      </c>
      <c r="AV21" s="112" t="s">
        <v>165</v>
      </c>
      <c r="AW21" s="112" t="s">
        <v>165</v>
      </c>
      <c r="AX21" s="112" t="s">
        <v>165</v>
      </c>
      <c r="AY21" s="112" t="s">
        <v>165</v>
      </c>
      <c r="AZ21" s="112" t="s">
        <v>165</v>
      </c>
      <c r="BA21" s="112" t="s">
        <v>165</v>
      </c>
      <c r="BB21" s="112" t="s">
        <v>165</v>
      </c>
      <c r="BC21" s="112" t="s">
        <v>165</v>
      </c>
      <c r="BD21" s="112" t="s">
        <v>165</v>
      </c>
      <c r="BE21" s="112">
        <f t="shared" si="3"/>
        <v>0</v>
      </c>
      <c r="BF21" s="22"/>
    </row>
    <row r="22" spans="1:58" ht="12.75" customHeight="1" thickBot="1" x14ac:dyDescent="0.25">
      <c r="A22" s="365"/>
      <c r="B22" s="422" t="s">
        <v>77</v>
      </c>
      <c r="C22" s="422" t="s">
        <v>111</v>
      </c>
      <c r="D22" s="126" t="s">
        <v>53</v>
      </c>
      <c r="E22" s="127">
        <f>E25+E28</f>
        <v>4</v>
      </c>
      <c r="F22" s="127">
        <f t="shared" ref="F22:AM22" si="4">F25+F28</f>
        <v>4</v>
      </c>
      <c r="G22" s="127">
        <f t="shared" si="4"/>
        <v>4</v>
      </c>
      <c r="H22" s="127">
        <f t="shared" si="4"/>
        <v>4</v>
      </c>
      <c r="I22" s="127">
        <f t="shared" si="4"/>
        <v>4</v>
      </c>
      <c r="J22" s="127">
        <f t="shared" si="4"/>
        <v>4</v>
      </c>
      <c r="K22" s="127">
        <f t="shared" si="4"/>
        <v>4</v>
      </c>
      <c r="L22" s="127">
        <f t="shared" si="4"/>
        <v>4</v>
      </c>
      <c r="M22" s="127">
        <f t="shared" si="4"/>
        <v>4</v>
      </c>
      <c r="N22" s="127">
        <f t="shared" si="4"/>
        <v>4</v>
      </c>
      <c r="O22" s="127">
        <f t="shared" si="4"/>
        <v>4</v>
      </c>
      <c r="P22" s="127">
        <f t="shared" si="4"/>
        <v>4</v>
      </c>
      <c r="Q22" s="127">
        <f t="shared" si="4"/>
        <v>4</v>
      </c>
      <c r="R22" s="127">
        <f t="shared" si="4"/>
        <v>4</v>
      </c>
      <c r="S22" s="127">
        <f t="shared" si="4"/>
        <v>4</v>
      </c>
      <c r="T22" s="127">
        <f t="shared" si="4"/>
        <v>4</v>
      </c>
      <c r="U22" s="127">
        <f t="shared" si="4"/>
        <v>0</v>
      </c>
      <c r="V22" s="128" t="s">
        <v>165</v>
      </c>
      <c r="W22" s="128" t="s">
        <v>165</v>
      </c>
      <c r="X22" s="127">
        <f t="shared" si="4"/>
        <v>5</v>
      </c>
      <c r="Y22" s="127">
        <f t="shared" si="4"/>
        <v>5</v>
      </c>
      <c r="Z22" s="127">
        <f t="shared" si="4"/>
        <v>6</v>
      </c>
      <c r="AA22" s="127">
        <f t="shared" si="4"/>
        <v>5</v>
      </c>
      <c r="AB22" s="127">
        <f t="shared" si="4"/>
        <v>6</v>
      </c>
      <c r="AC22" s="127">
        <f t="shared" si="4"/>
        <v>6</v>
      </c>
      <c r="AD22" s="127">
        <f t="shared" si="4"/>
        <v>5</v>
      </c>
      <c r="AE22" s="127">
        <f t="shared" si="4"/>
        <v>5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f t="shared" si="4"/>
        <v>5</v>
      </c>
      <c r="AN22" s="127">
        <f t="shared" ref="AN22:AT22" si="5">AN25+AN28</f>
        <v>5</v>
      </c>
      <c r="AO22" s="127">
        <f t="shared" si="5"/>
        <v>0</v>
      </c>
      <c r="AP22" s="127">
        <f t="shared" si="5"/>
        <v>0</v>
      </c>
      <c r="AQ22" s="127">
        <f t="shared" si="5"/>
        <v>0</v>
      </c>
      <c r="AR22" s="127">
        <f t="shared" si="5"/>
        <v>0</v>
      </c>
      <c r="AS22" s="127">
        <f t="shared" si="5"/>
        <v>0</v>
      </c>
      <c r="AT22" s="127">
        <f t="shared" si="5"/>
        <v>0</v>
      </c>
      <c r="AU22" s="127">
        <v>0</v>
      </c>
      <c r="AV22" s="128" t="s">
        <v>165</v>
      </c>
      <c r="AW22" s="128" t="s">
        <v>165</v>
      </c>
      <c r="AX22" s="128" t="s">
        <v>165</v>
      </c>
      <c r="AY22" s="128" t="s">
        <v>165</v>
      </c>
      <c r="AZ22" s="128" t="s">
        <v>165</v>
      </c>
      <c r="BA22" s="128" t="s">
        <v>165</v>
      </c>
      <c r="BB22" s="128" t="s">
        <v>165</v>
      </c>
      <c r="BC22" s="128" t="s">
        <v>165</v>
      </c>
      <c r="BD22" s="128" t="s">
        <v>165</v>
      </c>
      <c r="BE22" s="139">
        <f t="shared" si="3"/>
        <v>117</v>
      </c>
      <c r="BF22" s="80"/>
    </row>
    <row r="23" spans="1:58" ht="12.75" customHeight="1" thickBot="1" x14ac:dyDescent="0.25">
      <c r="A23" s="365"/>
      <c r="B23" s="423"/>
      <c r="C23" s="423"/>
      <c r="D23" s="126" t="s">
        <v>54</v>
      </c>
      <c r="E23" s="129">
        <f>E26+E29</f>
        <v>2</v>
      </c>
      <c r="F23" s="129">
        <f t="shared" ref="F23:AM23" si="6">F26+F29</f>
        <v>2</v>
      </c>
      <c r="G23" s="129">
        <f t="shared" si="6"/>
        <v>2</v>
      </c>
      <c r="H23" s="129">
        <f t="shared" si="6"/>
        <v>2</v>
      </c>
      <c r="I23" s="129">
        <f t="shared" si="6"/>
        <v>2</v>
      </c>
      <c r="J23" s="129">
        <f t="shared" si="6"/>
        <v>2</v>
      </c>
      <c r="K23" s="129">
        <f t="shared" si="6"/>
        <v>2</v>
      </c>
      <c r="L23" s="129">
        <f t="shared" si="6"/>
        <v>2</v>
      </c>
      <c r="M23" s="129">
        <f t="shared" si="6"/>
        <v>2</v>
      </c>
      <c r="N23" s="129">
        <f t="shared" si="6"/>
        <v>2</v>
      </c>
      <c r="O23" s="129">
        <f t="shared" si="6"/>
        <v>2</v>
      </c>
      <c r="P23" s="129">
        <f t="shared" si="6"/>
        <v>2</v>
      </c>
      <c r="Q23" s="129">
        <f t="shared" si="6"/>
        <v>2</v>
      </c>
      <c r="R23" s="129">
        <f t="shared" si="6"/>
        <v>2</v>
      </c>
      <c r="S23" s="129">
        <f t="shared" si="6"/>
        <v>2</v>
      </c>
      <c r="T23" s="129">
        <f t="shared" si="6"/>
        <v>2</v>
      </c>
      <c r="U23" s="129">
        <f t="shared" si="6"/>
        <v>0</v>
      </c>
      <c r="V23" s="130" t="s">
        <v>165</v>
      </c>
      <c r="W23" s="130" t="s">
        <v>165</v>
      </c>
      <c r="X23" s="129">
        <f t="shared" si="6"/>
        <v>2</v>
      </c>
      <c r="Y23" s="129">
        <f t="shared" si="6"/>
        <v>2</v>
      </c>
      <c r="Z23" s="129">
        <f t="shared" si="6"/>
        <v>3</v>
      </c>
      <c r="AA23" s="129">
        <f t="shared" si="6"/>
        <v>2</v>
      </c>
      <c r="AB23" s="129">
        <f t="shared" si="6"/>
        <v>3</v>
      </c>
      <c r="AC23" s="129">
        <f t="shared" si="6"/>
        <v>3</v>
      </c>
      <c r="AD23" s="129">
        <f t="shared" si="6"/>
        <v>2</v>
      </c>
      <c r="AE23" s="129">
        <f t="shared" si="6"/>
        <v>2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f t="shared" si="6"/>
        <v>3</v>
      </c>
      <c r="AN23" s="129">
        <f t="shared" ref="AN23:AT23" si="7">AN26+AN29</f>
        <v>3</v>
      </c>
      <c r="AO23" s="129">
        <f t="shared" si="7"/>
        <v>0</v>
      </c>
      <c r="AP23" s="129">
        <f t="shared" si="7"/>
        <v>0</v>
      </c>
      <c r="AQ23" s="129">
        <f t="shared" si="7"/>
        <v>0</v>
      </c>
      <c r="AR23" s="129">
        <f t="shared" si="7"/>
        <v>0</v>
      </c>
      <c r="AS23" s="129">
        <f t="shared" si="7"/>
        <v>0</v>
      </c>
      <c r="AT23" s="129">
        <f t="shared" si="7"/>
        <v>0</v>
      </c>
      <c r="AU23" s="129">
        <v>0</v>
      </c>
      <c r="AV23" s="130" t="s">
        <v>165</v>
      </c>
      <c r="AW23" s="130" t="s">
        <v>165</v>
      </c>
      <c r="AX23" s="130" t="s">
        <v>165</v>
      </c>
      <c r="AY23" s="130" t="s">
        <v>165</v>
      </c>
      <c r="AZ23" s="130" t="s">
        <v>165</v>
      </c>
      <c r="BA23" s="130" t="s">
        <v>165</v>
      </c>
      <c r="BB23" s="130" t="s">
        <v>165</v>
      </c>
      <c r="BC23" s="130" t="s">
        <v>165</v>
      </c>
      <c r="BD23" s="130" t="s">
        <v>165</v>
      </c>
      <c r="BE23" s="139">
        <f t="shared" si="3"/>
        <v>57</v>
      </c>
      <c r="BF23" s="79"/>
    </row>
    <row r="24" spans="1:58" ht="12.75" customHeight="1" thickBot="1" x14ac:dyDescent="0.25">
      <c r="A24" s="365"/>
      <c r="B24" s="424"/>
      <c r="C24" s="424"/>
      <c r="D24" s="126" t="s">
        <v>118</v>
      </c>
      <c r="E24" s="129">
        <f>E27+E30</f>
        <v>0</v>
      </c>
      <c r="F24" s="129">
        <f t="shared" ref="F24:AM24" si="8">F27+F30</f>
        <v>0</v>
      </c>
      <c r="G24" s="129">
        <f t="shared" si="8"/>
        <v>0</v>
      </c>
      <c r="H24" s="129">
        <f t="shared" si="8"/>
        <v>0</v>
      </c>
      <c r="I24" s="129">
        <f t="shared" si="8"/>
        <v>0</v>
      </c>
      <c r="J24" s="129">
        <f t="shared" si="8"/>
        <v>0</v>
      </c>
      <c r="K24" s="129">
        <f t="shared" si="8"/>
        <v>0</v>
      </c>
      <c r="L24" s="129">
        <f t="shared" si="8"/>
        <v>0</v>
      </c>
      <c r="M24" s="129">
        <f t="shared" si="8"/>
        <v>0</v>
      </c>
      <c r="N24" s="129">
        <f t="shared" si="8"/>
        <v>0</v>
      </c>
      <c r="O24" s="129">
        <f t="shared" si="8"/>
        <v>0</v>
      </c>
      <c r="P24" s="129">
        <f t="shared" si="8"/>
        <v>0</v>
      </c>
      <c r="Q24" s="129">
        <f t="shared" si="8"/>
        <v>0</v>
      </c>
      <c r="R24" s="129">
        <f t="shared" si="8"/>
        <v>0</v>
      </c>
      <c r="S24" s="129">
        <f t="shared" si="8"/>
        <v>0</v>
      </c>
      <c r="T24" s="129">
        <f t="shared" si="8"/>
        <v>0</v>
      </c>
      <c r="U24" s="129">
        <f t="shared" si="8"/>
        <v>0</v>
      </c>
      <c r="V24" s="130" t="s">
        <v>165</v>
      </c>
      <c r="W24" s="130" t="s">
        <v>165</v>
      </c>
      <c r="X24" s="129">
        <f t="shared" si="8"/>
        <v>0</v>
      </c>
      <c r="Y24" s="129">
        <f t="shared" si="8"/>
        <v>0</v>
      </c>
      <c r="Z24" s="129">
        <f t="shared" si="8"/>
        <v>0</v>
      </c>
      <c r="AA24" s="129">
        <f t="shared" si="8"/>
        <v>0</v>
      </c>
      <c r="AB24" s="129">
        <f t="shared" si="8"/>
        <v>0</v>
      </c>
      <c r="AC24" s="129">
        <f t="shared" si="8"/>
        <v>0</v>
      </c>
      <c r="AD24" s="129">
        <f t="shared" si="8"/>
        <v>0</v>
      </c>
      <c r="AE24" s="129">
        <f t="shared" si="8"/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</v>
      </c>
      <c r="AL24" s="129">
        <v>0</v>
      </c>
      <c r="AM24" s="129">
        <f t="shared" si="8"/>
        <v>0</v>
      </c>
      <c r="AN24" s="129">
        <f t="shared" ref="AN24:AT24" si="9">AN27+AN30</f>
        <v>0</v>
      </c>
      <c r="AO24" s="129">
        <f t="shared" si="9"/>
        <v>0</v>
      </c>
      <c r="AP24" s="129">
        <f t="shared" si="9"/>
        <v>0</v>
      </c>
      <c r="AQ24" s="129">
        <f t="shared" si="9"/>
        <v>0</v>
      </c>
      <c r="AR24" s="129">
        <f t="shared" si="9"/>
        <v>0</v>
      </c>
      <c r="AS24" s="129">
        <f t="shared" si="9"/>
        <v>0</v>
      </c>
      <c r="AT24" s="129">
        <f t="shared" si="9"/>
        <v>0</v>
      </c>
      <c r="AU24" s="129">
        <v>0</v>
      </c>
      <c r="AV24" s="130" t="s">
        <v>165</v>
      </c>
      <c r="AW24" s="130" t="s">
        <v>165</v>
      </c>
      <c r="AX24" s="130" t="s">
        <v>165</v>
      </c>
      <c r="AY24" s="130" t="s">
        <v>165</v>
      </c>
      <c r="AZ24" s="130" t="s">
        <v>165</v>
      </c>
      <c r="BA24" s="130" t="s">
        <v>165</v>
      </c>
      <c r="BB24" s="130" t="s">
        <v>165</v>
      </c>
      <c r="BC24" s="130" t="s">
        <v>165</v>
      </c>
      <c r="BD24" s="130" t="s">
        <v>165</v>
      </c>
      <c r="BE24" s="139">
        <f t="shared" si="3"/>
        <v>0</v>
      </c>
      <c r="BF24" s="78"/>
    </row>
    <row r="25" spans="1:58" ht="12.75" customHeight="1" thickBot="1" x14ac:dyDescent="0.25">
      <c r="A25" s="365"/>
      <c r="B25" s="379" t="s">
        <v>79</v>
      </c>
      <c r="C25" s="326" t="s">
        <v>8</v>
      </c>
      <c r="D25" s="17" t="s">
        <v>53</v>
      </c>
      <c r="E25" s="295">
        <v>4</v>
      </c>
      <c r="F25" s="295">
        <v>4</v>
      </c>
      <c r="G25" s="295">
        <v>4</v>
      </c>
      <c r="H25" s="295">
        <v>4</v>
      </c>
      <c r="I25" s="295">
        <v>4</v>
      </c>
      <c r="J25" s="295">
        <v>4</v>
      </c>
      <c r="K25" s="295">
        <v>4</v>
      </c>
      <c r="L25" s="295">
        <v>4</v>
      </c>
      <c r="M25" s="295">
        <v>4</v>
      </c>
      <c r="N25" s="295">
        <v>4</v>
      </c>
      <c r="O25" s="295">
        <v>4</v>
      </c>
      <c r="P25" s="295">
        <v>4</v>
      </c>
      <c r="Q25" s="295">
        <v>4</v>
      </c>
      <c r="R25" s="295">
        <v>4</v>
      </c>
      <c r="S25" s="295">
        <v>4</v>
      </c>
      <c r="T25" s="295">
        <v>4</v>
      </c>
      <c r="U25" s="124">
        <v>0</v>
      </c>
      <c r="V25" s="112" t="s">
        <v>165</v>
      </c>
      <c r="W25" s="112" t="s">
        <v>165</v>
      </c>
      <c r="X25" s="111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>
        <v>0</v>
      </c>
      <c r="AV25" s="112" t="s">
        <v>165</v>
      </c>
      <c r="AW25" s="112" t="s">
        <v>165</v>
      </c>
      <c r="AX25" s="112" t="s">
        <v>165</v>
      </c>
      <c r="AY25" s="112" t="s">
        <v>165</v>
      </c>
      <c r="AZ25" s="112" t="s">
        <v>165</v>
      </c>
      <c r="BA25" s="112" t="s">
        <v>165</v>
      </c>
      <c r="BB25" s="112" t="s">
        <v>165</v>
      </c>
      <c r="BC25" s="112" t="s">
        <v>165</v>
      </c>
      <c r="BD25" s="112" t="s">
        <v>165</v>
      </c>
      <c r="BE25" s="112">
        <f t="shared" si="3"/>
        <v>64</v>
      </c>
      <c r="BF25" s="22"/>
    </row>
    <row r="26" spans="1:58" ht="12.75" customHeight="1" thickBot="1" x14ac:dyDescent="0.25">
      <c r="A26" s="365"/>
      <c r="B26" s="380"/>
      <c r="C26" s="327"/>
      <c r="D26" s="17" t="s">
        <v>54</v>
      </c>
      <c r="E26" s="294">
        <v>2</v>
      </c>
      <c r="F26" s="294">
        <v>2</v>
      </c>
      <c r="G26" s="294">
        <v>2</v>
      </c>
      <c r="H26" s="294">
        <v>2</v>
      </c>
      <c r="I26" s="294">
        <v>2</v>
      </c>
      <c r="J26" s="294">
        <v>2</v>
      </c>
      <c r="K26" s="294">
        <v>2</v>
      </c>
      <c r="L26" s="294">
        <v>2</v>
      </c>
      <c r="M26" s="294">
        <v>2</v>
      </c>
      <c r="N26" s="294">
        <v>2</v>
      </c>
      <c r="O26" s="294">
        <v>2</v>
      </c>
      <c r="P26" s="294">
        <v>2</v>
      </c>
      <c r="Q26" s="294">
        <v>2</v>
      </c>
      <c r="R26" s="294">
        <v>2</v>
      </c>
      <c r="S26" s="294">
        <v>2</v>
      </c>
      <c r="T26" s="294">
        <v>2</v>
      </c>
      <c r="U26" s="124">
        <v>0</v>
      </c>
      <c r="V26" s="112" t="s">
        <v>165</v>
      </c>
      <c r="W26" s="112" t="s">
        <v>165</v>
      </c>
      <c r="X26" s="111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>
        <v>0</v>
      </c>
      <c r="AV26" s="112" t="s">
        <v>165</v>
      </c>
      <c r="AW26" s="112" t="s">
        <v>165</v>
      </c>
      <c r="AX26" s="112" t="s">
        <v>165</v>
      </c>
      <c r="AY26" s="112" t="s">
        <v>165</v>
      </c>
      <c r="AZ26" s="112" t="s">
        <v>165</v>
      </c>
      <c r="BA26" s="112" t="s">
        <v>165</v>
      </c>
      <c r="BB26" s="112" t="s">
        <v>165</v>
      </c>
      <c r="BC26" s="112" t="s">
        <v>165</v>
      </c>
      <c r="BD26" s="112" t="s">
        <v>165</v>
      </c>
      <c r="BE26" s="112">
        <f t="shared" si="3"/>
        <v>32</v>
      </c>
      <c r="BF26" s="22"/>
    </row>
    <row r="27" spans="1:58" ht="12.75" customHeight="1" thickBot="1" x14ac:dyDescent="0.25">
      <c r="A27" s="365"/>
      <c r="B27" s="381"/>
      <c r="C27" s="328"/>
      <c r="D27" s="17" t="s">
        <v>118</v>
      </c>
      <c r="E27" s="292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24">
        <v>0</v>
      </c>
      <c r="V27" s="112" t="s">
        <v>165</v>
      </c>
      <c r="W27" s="112" t="s">
        <v>165</v>
      </c>
      <c r="X27" s="111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>
        <v>0</v>
      </c>
      <c r="AV27" s="112" t="s">
        <v>165</v>
      </c>
      <c r="AW27" s="112" t="s">
        <v>165</v>
      </c>
      <c r="AX27" s="112" t="s">
        <v>165</v>
      </c>
      <c r="AY27" s="112" t="s">
        <v>165</v>
      </c>
      <c r="AZ27" s="112" t="s">
        <v>165</v>
      </c>
      <c r="BA27" s="112" t="s">
        <v>165</v>
      </c>
      <c r="BB27" s="112" t="s">
        <v>165</v>
      </c>
      <c r="BC27" s="112" t="s">
        <v>165</v>
      </c>
      <c r="BD27" s="112" t="s">
        <v>165</v>
      </c>
      <c r="BE27" s="112">
        <f t="shared" si="3"/>
        <v>0</v>
      </c>
      <c r="BF27" s="22"/>
    </row>
    <row r="28" spans="1:58" ht="12.75" customHeight="1" thickBot="1" x14ac:dyDescent="0.25">
      <c r="A28" s="365"/>
      <c r="B28" s="379" t="s">
        <v>80</v>
      </c>
      <c r="C28" s="393" t="s">
        <v>301</v>
      </c>
      <c r="D28" s="17" t="s">
        <v>53</v>
      </c>
      <c r="E28" s="13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24">
        <v>0</v>
      </c>
      <c r="V28" s="125" t="s">
        <v>165</v>
      </c>
      <c r="W28" s="125" t="s">
        <v>165</v>
      </c>
      <c r="X28" s="111">
        <v>5</v>
      </c>
      <c r="Y28" s="111">
        <v>5</v>
      </c>
      <c r="Z28" s="111">
        <v>6</v>
      </c>
      <c r="AA28" s="111">
        <v>5</v>
      </c>
      <c r="AB28" s="111">
        <v>6</v>
      </c>
      <c r="AC28" s="111">
        <v>6</v>
      </c>
      <c r="AD28" s="111">
        <v>5</v>
      </c>
      <c r="AE28" s="111">
        <v>5</v>
      </c>
      <c r="AF28" s="111">
        <v>5</v>
      </c>
      <c r="AG28" s="111">
        <v>5</v>
      </c>
      <c r="AH28" s="111">
        <v>5</v>
      </c>
      <c r="AI28" s="111">
        <v>5</v>
      </c>
      <c r="AJ28" s="111">
        <v>5</v>
      </c>
      <c r="AK28" s="111">
        <v>5</v>
      </c>
      <c r="AL28" s="111">
        <v>5</v>
      </c>
      <c r="AM28" s="111">
        <v>5</v>
      </c>
      <c r="AN28" s="111">
        <v>5</v>
      </c>
      <c r="AO28" s="111"/>
      <c r="AP28" s="111"/>
      <c r="AQ28" s="111"/>
      <c r="AR28" s="111"/>
      <c r="AS28" s="111"/>
      <c r="AT28" s="111"/>
      <c r="AU28" s="17">
        <v>0</v>
      </c>
      <c r="AV28" s="125" t="s">
        <v>165</v>
      </c>
      <c r="AW28" s="125" t="s">
        <v>165</v>
      </c>
      <c r="AX28" s="125" t="s">
        <v>165</v>
      </c>
      <c r="AY28" s="125" t="s">
        <v>165</v>
      </c>
      <c r="AZ28" s="125" t="s">
        <v>165</v>
      </c>
      <c r="BA28" s="125" t="s">
        <v>165</v>
      </c>
      <c r="BB28" s="125" t="s">
        <v>165</v>
      </c>
      <c r="BC28" s="125" t="s">
        <v>165</v>
      </c>
      <c r="BD28" s="125" t="s">
        <v>165</v>
      </c>
      <c r="BE28" s="112">
        <f t="shared" si="3"/>
        <v>88</v>
      </c>
      <c r="BF28" s="22"/>
    </row>
    <row r="29" spans="1:58" ht="12.75" customHeight="1" thickBot="1" x14ac:dyDescent="0.25">
      <c r="A29" s="365"/>
      <c r="B29" s="380"/>
      <c r="C29" s="394"/>
      <c r="D29" s="17" t="s">
        <v>54</v>
      </c>
      <c r="E29" s="116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24">
        <v>0</v>
      </c>
      <c r="V29" s="125" t="s">
        <v>165</v>
      </c>
      <c r="W29" s="125" t="s">
        <v>165</v>
      </c>
      <c r="X29" s="111">
        <v>2</v>
      </c>
      <c r="Y29" s="111">
        <v>2</v>
      </c>
      <c r="Z29" s="111">
        <v>3</v>
      </c>
      <c r="AA29" s="111">
        <v>2</v>
      </c>
      <c r="AB29" s="111">
        <v>3</v>
      </c>
      <c r="AC29" s="111">
        <v>3</v>
      </c>
      <c r="AD29" s="111">
        <v>2</v>
      </c>
      <c r="AE29" s="111">
        <v>2</v>
      </c>
      <c r="AF29" s="111">
        <v>2</v>
      </c>
      <c r="AG29" s="111">
        <v>2</v>
      </c>
      <c r="AH29" s="111">
        <v>3</v>
      </c>
      <c r="AI29" s="111">
        <v>3</v>
      </c>
      <c r="AJ29" s="111">
        <v>3</v>
      </c>
      <c r="AK29" s="111">
        <v>3</v>
      </c>
      <c r="AL29" s="111">
        <v>3</v>
      </c>
      <c r="AM29" s="111">
        <v>3</v>
      </c>
      <c r="AN29" s="111">
        <v>3</v>
      </c>
      <c r="AO29" s="17"/>
      <c r="AP29" s="17"/>
      <c r="AQ29" s="17"/>
      <c r="AR29" s="17"/>
      <c r="AS29" s="17"/>
      <c r="AT29" s="17"/>
      <c r="AU29" s="17">
        <v>0</v>
      </c>
      <c r="AV29" s="125" t="s">
        <v>165</v>
      </c>
      <c r="AW29" s="125" t="s">
        <v>165</v>
      </c>
      <c r="AX29" s="125" t="s">
        <v>165</v>
      </c>
      <c r="AY29" s="125" t="s">
        <v>165</v>
      </c>
      <c r="AZ29" s="125" t="s">
        <v>165</v>
      </c>
      <c r="BA29" s="125" t="s">
        <v>165</v>
      </c>
      <c r="BB29" s="125" t="s">
        <v>165</v>
      </c>
      <c r="BC29" s="125" t="s">
        <v>165</v>
      </c>
      <c r="BD29" s="125" t="s">
        <v>165</v>
      </c>
      <c r="BE29" s="112">
        <f t="shared" si="3"/>
        <v>44</v>
      </c>
      <c r="BF29" s="22"/>
    </row>
    <row r="30" spans="1:58" ht="12.75" customHeight="1" thickBot="1" x14ac:dyDescent="0.25">
      <c r="A30" s="365"/>
      <c r="B30" s="381"/>
      <c r="C30" s="395"/>
      <c r="D30" s="17" t="s">
        <v>118</v>
      </c>
      <c r="E30" s="132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24">
        <v>0</v>
      </c>
      <c r="V30" s="125" t="s">
        <v>165</v>
      </c>
      <c r="W30" s="125" t="s">
        <v>165</v>
      </c>
      <c r="X30" s="111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>
        <v>0</v>
      </c>
      <c r="AV30" s="125" t="s">
        <v>165</v>
      </c>
      <c r="AW30" s="125" t="s">
        <v>165</v>
      </c>
      <c r="AX30" s="125" t="s">
        <v>165</v>
      </c>
      <c r="AY30" s="125" t="s">
        <v>165</v>
      </c>
      <c r="AZ30" s="125" t="s">
        <v>165</v>
      </c>
      <c r="BA30" s="125" t="s">
        <v>165</v>
      </c>
      <c r="BB30" s="125" t="s">
        <v>165</v>
      </c>
      <c r="BC30" s="125" t="s">
        <v>165</v>
      </c>
      <c r="BD30" s="125" t="s">
        <v>165</v>
      </c>
      <c r="BE30" s="112">
        <f t="shared" si="3"/>
        <v>0</v>
      </c>
      <c r="BF30" s="22"/>
    </row>
    <row r="31" spans="1:58" ht="12.75" customHeight="1" thickBot="1" x14ac:dyDescent="0.25">
      <c r="A31" s="365"/>
      <c r="B31" s="379" t="s">
        <v>302</v>
      </c>
      <c r="C31" s="393" t="s">
        <v>9</v>
      </c>
      <c r="D31" s="17" t="s">
        <v>53</v>
      </c>
      <c r="E31" s="295">
        <v>4</v>
      </c>
      <c r="F31" s="295">
        <v>4</v>
      </c>
      <c r="G31" s="295">
        <v>4</v>
      </c>
      <c r="H31" s="295">
        <v>4</v>
      </c>
      <c r="I31" s="295">
        <v>4</v>
      </c>
      <c r="J31" s="295">
        <v>4</v>
      </c>
      <c r="K31" s="295">
        <v>4</v>
      </c>
      <c r="L31" s="295">
        <v>4</v>
      </c>
      <c r="M31" s="295">
        <v>4</v>
      </c>
      <c r="N31" s="295">
        <v>4</v>
      </c>
      <c r="O31" s="295">
        <v>4</v>
      </c>
      <c r="P31" s="295">
        <v>4</v>
      </c>
      <c r="Q31" s="295">
        <v>4</v>
      </c>
      <c r="R31" s="295">
        <v>4</v>
      </c>
      <c r="S31" s="295">
        <v>4</v>
      </c>
      <c r="T31" s="295">
        <v>4</v>
      </c>
      <c r="U31" s="124">
        <v>0</v>
      </c>
      <c r="V31" s="125" t="s">
        <v>165</v>
      </c>
      <c r="W31" s="125" t="s">
        <v>165</v>
      </c>
      <c r="X31" s="111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>
        <v>0</v>
      </c>
      <c r="AV31" s="125" t="s">
        <v>165</v>
      </c>
      <c r="AW31" s="125" t="s">
        <v>165</v>
      </c>
      <c r="AX31" s="125" t="s">
        <v>165</v>
      </c>
      <c r="AY31" s="125" t="s">
        <v>165</v>
      </c>
      <c r="AZ31" s="125" t="s">
        <v>165</v>
      </c>
      <c r="BA31" s="125" t="s">
        <v>165</v>
      </c>
      <c r="BB31" s="125" t="s">
        <v>165</v>
      </c>
      <c r="BC31" s="125" t="s">
        <v>165</v>
      </c>
      <c r="BD31" s="125" t="s">
        <v>165</v>
      </c>
      <c r="BE31" s="112">
        <f t="shared" ref="BE31:BE33" si="10">SUM(E31:BC31)</f>
        <v>64</v>
      </c>
      <c r="BF31" s="22"/>
    </row>
    <row r="32" spans="1:58" ht="12.75" customHeight="1" thickBot="1" x14ac:dyDescent="0.25">
      <c r="A32" s="365"/>
      <c r="B32" s="380"/>
      <c r="C32" s="394"/>
      <c r="D32" s="17" t="s">
        <v>54</v>
      </c>
      <c r="E32" s="132">
        <v>2</v>
      </c>
      <c r="F32" s="132">
        <v>2</v>
      </c>
      <c r="G32" s="132">
        <v>2</v>
      </c>
      <c r="H32" s="132">
        <v>2</v>
      </c>
      <c r="I32" s="132">
        <v>2</v>
      </c>
      <c r="J32" s="132">
        <v>2</v>
      </c>
      <c r="K32" s="132">
        <v>2</v>
      </c>
      <c r="L32" s="132">
        <v>2</v>
      </c>
      <c r="M32" s="132">
        <v>2</v>
      </c>
      <c r="N32" s="132">
        <v>2</v>
      </c>
      <c r="O32" s="132">
        <v>2</v>
      </c>
      <c r="P32" s="132">
        <v>2</v>
      </c>
      <c r="Q32" s="132">
        <v>2</v>
      </c>
      <c r="R32" s="132">
        <v>2</v>
      </c>
      <c r="S32" s="132">
        <v>2</v>
      </c>
      <c r="T32" s="132">
        <v>2</v>
      </c>
      <c r="U32" s="124">
        <v>0</v>
      </c>
      <c r="V32" s="125" t="s">
        <v>165</v>
      </c>
      <c r="W32" s="125" t="s">
        <v>165</v>
      </c>
      <c r="X32" s="111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>
        <v>0</v>
      </c>
      <c r="AV32" s="125" t="s">
        <v>165</v>
      </c>
      <c r="AW32" s="125" t="s">
        <v>165</v>
      </c>
      <c r="AX32" s="125" t="s">
        <v>165</v>
      </c>
      <c r="AY32" s="125" t="s">
        <v>165</v>
      </c>
      <c r="AZ32" s="125" t="s">
        <v>165</v>
      </c>
      <c r="BA32" s="125" t="s">
        <v>165</v>
      </c>
      <c r="BB32" s="125" t="s">
        <v>165</v>
      </c>
      <c r="BC32" s="125" t="s">
        <v>165</v>
      </c>
      <c r="BD32" s="125" t="s">
        <v>165</v>
      </c>
      <c r="BE32" s="112">
        <f t="shared" si="10"/>
        <v>32</v>
      </c>
      <c r="BF32" s="22"/>
    </row>
    <row r="33" spans="1:60" ht="12.75" customHeight="1" thickBot="1" x14ac:dyDescent="0.25">
      <c r="A33" s="365"/>
      <c r="B33" s="381"/>
      <c r="C33" s="395"/>
      <c r="D33" s="17" t="s">
        <v>118</v>
      </c>
      <c r="E33" s="132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24">
        <v>0</v>
      </c>
      <c r="V33" s="125" t="s">
        <v>165</v>
      </c>
      <c r="W33" s="125" t="s">
        <v>165</v>
      </c>
      <c r="X33" s="111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>
        <v>0</v>
      </c>
      <c r="AV33" s="125" t="s">
        <v>165</v>
      </c>
      <c r="AW33" s="125" t="s">
        <v>165</v>
      </c>
      <c r="AX33" s="125" t="s">
        <v>165</v>
      </c>
      <c r="AY33" s="125" t="s">
        <v>165</v>
      </c>
      <c r="AZ33" s="125" t="s">
        <v>165</v>
      </c>
      <c r="BA33" s="125" t="s">
        <v>165</v>
      </c>
      <c r="BB33" s="125" t="s">
        <v>165</v>
      </c>
      <c r="BC33" s="125" t="s">
        <v>165</v>
      </c>
      <c r="BD33" s="125" t="s">
        <v>165</v>
      </c>
      <c r="BE33" s="112">
        <f t="shared" si="10"/>
        <v>0</v>
      </c>
      <c r="BF33" s="22"/>
    </row>
    <row r="34" spans="1:60" ht="12.75" customHeight="1" thickBot="1" x14ac:dyDescent="0.25">
      <c r="A34" s="365"/>
      <c r="B34" s="431" t="s">
        <v>20</v>
      </c>
      <c r="C34" s="388" t="s">
        <v>27</v>
      </c>
      <c r="D34" s="140" t="s">
        <v>53</v>
      </c>
      <c r="E34" s="133">
        <f t="shared" ref="E34:U34" si="11">E37+E67</f>
        <v>18</v>
      </c>
      <c r="F34" s="133">
        <f t="shared" si="11"/>
        <v>18</v>
      </c>
      <c r="G34" s="133">
        <f t="shared" si="11"/>
        <v>18</v>
      </c>
      <c r="H34" s="133">
        <f t="shared" si="11"/>
        <v>18</v>
      </c>
      <c r="I34" s="133">
        <f t="shared" si="11"/>
        <v>18</v>
      </c>
      <c r="J34" s="133">
        <f t="shared" si="11"/>
        <v>18</v>
      </c>
      <c r="K34" s="133">
        <f t="shared" si="11"/>
        <v>18</v>
      </c>
      <c r="L34" s="133">
        <f t="shared" si="11"/>
        <v>18</v>
      </c>
      <c r="M34" s="133">
        <f t="shared" si="11"/>
        <v>18</v>
      </c>
      <c r="N34" s="133">
        <f t="shared" si="11"/>
        <v>18</v>
      </c>
      <c r="O34" s="133">
        <f t="shared" si="11"/>
        <v>18</v>
      </c>
      <c r="P34" s="133">
        <f t="shared" si="11"/>
        <v>18</v>
      </c>
      <c r="Q34" s="133">
        <f t="shared" si="11"/>
        <v>18</v>
      </c>
      <c r="R34" s="133">
        <f t="shared" si="11"/>
        <v>18</v>
      </c>
      <c r="S34" s="133">
        <f t="shared" si="11"/>
        <v>18</v>
      </c>
      <c r="T34" s="133">
        <f t="shared" si="11"/>
        <v>18</v>
      </c>
      <c r="U34" s="133">
        <f t="shared" si="11"/>
        <v>0</v>
      </c>
      <c r="V34" s="289" t="s">
        <v>165</v>
      </c>
      <c r="W34" s="289" t="s">
        <v>165</v>
      </c>
      <c r="X34" s="133">
        <f t="shared" ref="X34:AE36" si="12">X37+X67</f>
        <v>27</v>
      </c>
      <c r="Y34" s="133">
        <f t="shared" si="12"/>
        <v>27</v>
      </c>
      <c r="Z34" s="133">
        <f t="shared" si="12"/>
        <v>26</v>
      </c>
      <c r="AA34" s="133">
        <f t="shared" si="12"/>
        <v>27</v>
      </c>
      <c r="AB34" s="133">
        <f t="shared" si="12"/>
        <v>26</v>
      </c>
      <c r="AC34" s="133">
        <f t="shared" si="12"/>
        <v>26</v>
      </c>
      <c r="AD34" s="133">
        <f t="shared" si="12"/>
        <v>27</v>
      </c>
      <c r="AE34" s="133">
        <f t="shared" si="12"/>
        <v>27</v>
      </c>
      <c r="AF34" s="109">
        <f t="shared" ref="AF34:AK34" si="13">AF37</f>
        <v>18</v>
      </c>
      <c r="AG34" s="109">
        <f t="shared" si="13"/>
        <v>18</v>
      </c>
      <c r="AH34" s="109">
        <f t="shared" si="13"/>
        <v>18</v>
      </c>
      <c r="AI34" s="109">
        <f t="shared" si="13"/>
        <v>18</v>
      </c>
      <c r="AJ34" s="109">
        <f t="shared" si="13"/>
        <v>18</v>
      </c>
      <c r="AK34" s="109">
        <f t="shared" si="13"/>
        <v>18</v>
      </c>
      <c r="AL34" s="109">
        <v>0</v>
      </c>
      <c r="AM34" s="109">
        <f t="shared" ref="AM34" si="14">AM37</f>
        <v>18</v>
      </c>
      <c r="AN34" s="133">
        <f t="shared" ref="AN34:AU36" si="15">AN37+AN67</f>
        <v>27</v>
      </c>
      <c r="AO34" s="133">
        <f t="shared" si="15"/>
        <v>0</v>
      </c>
      <c r="AP34" s="133">
        <f t="shared" si="15"/>
        <v>36</v>
      </c>
      <c r="AQ34" s="133">
        <f t="shared" si="15"/>
        <v>36</v>
      </c>
      <c r="AR34" s="133">
        <f t="shared" si="15"/>
        <v>36</v>
      </c>
      <c r="AS34" s="133">
        <f t="shared" si="15"/>
        <v>36</v>
      </c>
      <c r="AT34" s="133">
        <f t="shared" si="15"/>
        <v>36</v>
      </c>
      <c r="AU34" s="133">
        <f t="shared" si="15"/>
        <v>36</v>
      </c>
      <c r="AV34" s="289" t="s">
        <v>165</v>
      </c>
      <c r="AW34" s="289" t="s">
        <v>165</v>
      </c>
      <c r="AX34" s="289" t="s">
        <v>165</v>
      </c>
      <c r="AY34" s="289" t="s">
        <v>165</v>
      </c>
      <c r="AZ34" s="289" t="s">
        <v>165</v>
      </c>
      <c r="BA34" s="289" t="s">
        <v>165</v>
      </c>
      <c r="BB34" s="289" t="s">
        <v>165</v>
      </c>
      <c r="BC34" s="289" t="s">
        <v>165</v>
      </c>
      <c r="BD34" s="289" t="s">
        <v>165</v>
      </c>
      <c r="BE34" s="139">
        <f t="shared" si="3"/>
        <v>870</v>
      </c>
      <c r="BF34" s="81"/>
    </row>
    <row r="35" spans="1:60" ht="12.75" customHeight="1" thickBot="1" x14ac:dyDescent="0.25">
      <c r="A35" s="365"/>
      <c r="B35" s="432"/>
      <c r="C35" s="389"/>
      <c r="D35" s="140" t="s">
        <v>54</v>
      </c>
      <c r="E35" s="133">
        <f t="shared" ref="E35:U35" si="16">E38+E68</f>
        <v>9</v>
      </c>
      <c r="F35" s="133">
        <f t="shared" si="16"/>
        <v>9</v>
      </c>
      <c r="G35" s="133">
        <f t="shared" si="16"/>
        <v>9</v>
      </c>
      <c r="H35" s="133">
        <f t="shared" si="16"/>
        <v>9</v>
      </c>
      <c r="I35" s="133">
        <f t="shared" si="16"/>
        <v>9</v>
      </c>
      <c r="J35" s="133">
        <f t="shared" si="16"/>
        <v>9</v>
      </c>
      <c r="K35" s="133">
        <f t="shared" si="16"/>
        <v>9</v>
      </c>
      <c r="L35" s="133">
        <f t="shared" si="16"/>
        <v>9</v>
      </c>
      <c r="M35" s="133">
        <f t="shared" si="16"/>
        <v>9</v>
      </c>
      <c r="N35" s="133">
        <f t="shared" si="16"/>
        <v>9</v>
      </c>
      <c r="O35" s="133">
        <f t="shared" si="16"/>
        <v>9</v>
      </c>
      <c r="P35" s="133">
        <f t="shared" si="16"/>
        <v>9</v>
      </c>
      <c r="Q35" s="133">
        <f t="shared" si="16"/>
        <v>9</v>
      </c>
      <c r="R35" s="133">
        <f t="shared" si="16"/>
        <v>9</v>
      </c>
      <c r="S35" s="133">
        <f t="shared" si="16"/>
        <v>9</v>
      </c>
      <c r="T35" s="133">
        <f t="shared" si="16"/>
        <v>9</v>
      </c>
      <c r="U35" s="133">
        <f t="shared" si="16"/>
        <v>0</v>
      </c>
      <c r="V35" s="289" t="s">
        <v>165</v>
      </c>
      <c r="W35" s="289" t="s">
        <v>165</v>
      </c>
      <c r="X35" s="133">
        <f t="shared" si="12"/>
        <v>14</v>
      </c>
      <c r="Y35" s="133">
        <f t="shared" si="12"/>
        <v>14</v>
      </c>
      <c r="Z35" s="133">
        <f t="shared" si="12"/>
        <v>13</v>
      </c>
      <c r="AA35" s="133">
        <f t="shared" si="12"/>
        <v>14</v>
      </c>
      <c r="AB35" s="133">
        <f t="shared" si="12"/>
        <v>13</v>
      </c>
      <c r="AC35" s="133">
        <f t="shared" si="12"/>
        <v>13</v>
      </c>
      <c r="AD35" s="133">
        <f t="shared" si="12"/>
        <v>14</v>
      </c>
      <c r="AE35" s="133">
        <f t="shared" si="12"/>
        <v>14</v>
      </c>
      <c r="AF35" s="109">
        <f t="shared" ref="AF35:AK35" si="17">AF38</f>
        <v>9</v>
      </c>
      <c r="AG35" s="109">
        <f t="shared" si="17"/>
        <v>9</v>
      </c>
      <c r="AH35" s="109">
        <f t="shared" si="17"/>
        <v>9</v>
      </c>
      <c r="AI35" s="109">
        <f t="shared" si="17"/>
        <v>9</v>
      </c>
      <c r="AJ35" s="109">
        <f t="shared" si="17"/>
        <v>9</v>
      </c>
      <c r="AK35" s="109">
        <f t="shared" si="17"/>
        <v>9</v>
      </c>
      <c r="AL35" s="109">
        <v>0</v>
      </c>
      <c r="AM35" s="109">
        <f t="shared" ref="AM35" si="18">AM38</f>
        <v>9</v>
      </c>
      <c r="AN35" s="133">
        <f t="shared" si="15"/>
        <v>13</v>
      </c>
      <c r="AO35" s="133">
        <f t="shared" si="15"/>
        <v>0</v>
      </c>
      <c r="AP35" s="133">
        <f t="shared" si="15"/>
        <v>0</v>
      </c>
      <c r="AQ35" s="133">
        <f t="shared" si="15"/>
        <v>0</v>
      </c>
      <c r="AR35" s="133">
        <f t="shared" si="15"/>
        <v>0</v>
      </c>
      <c r="AS35" s="133">
        <f t="shared" si="15"/>
        <v>0</v>
      </c>
      <c r="AT35" s="133">
        <f t="shared" si="15"/>
        <v>0</v>
      </c>
      <c r="AU35" s="133">
        <f t="shared" si="15"/>
        <v>0</v>
      </c>
      <c r="AV35" s="289" t="s">
        <v>165</v>
      </c>
      <c r="AW35" s="289" t="s">
        <v>165</v>
      </c>
      <c r="AX35" s="289" t="s">
        <v>165</v>
      </c>
      <c r="AY35" s="289" t="s">
        <v>165</v>
      </c>
      <c r="AZ35" s="289" t="s">
        <v>165</v>
      </c>
      <c r="BA35" s="289" t="s">
        <v>165</v>
      </c>
      <c r="BB35" s="289" t="s">
        <v>165</v>
      </c>
      <c r="BC35" s="289" t="s">
        <v>165</v>
      </c>
      <c r="BD35" s="289" t="s">
        <v>165</v>
      </c>
      <c r="BE35" s="139">
        <f t="shared" si="3"/>
        <v>329</v>
      </c>
      <c r="BF35" s="81"/>
    </row>
    <row r="36" spans="1:60" ht="12.75" customHeight="1" thickBot="1" x14ac:dyDescent="0.25">
      <c r="A36" s="365"/>
      <c r="B36" s="433"/>
      <c r="C36" s="390"/>
      <c r="D36" s="140" t="s">
        <v>118</v>
      </c>
      <c r="E36" s="133">
        <f t="shared" ref="E36:U36" si="19">E39+E69</f>
        <v>0</v>
      </c>
      <c r="F36" s="133">
        <f t="shared" si="19"/>
        <v>0</v>
      </c>
      <c r="G36" s="133">
        <f t="shared" si="19"/>
        <v>0</v>
      </c>
      <c r="H36" s="133">
        <f t="shared" si="19"/>
        <v>0</v>
      </c>
      <c r="I36" s="133">
        <f t="shared" si="19"/>
        <v>0</v>
      </c>
      <c r="J36" s="133">
        <f t="shared" si="19"/>
        <v>0</v>
      </c>
      <c r="K36" s="133">
        <f t="shared" si="19"/>
        <v>0</v>
      </c>
      <c r="L36" s="133">
        <f t="shared" si="19"/>
        <v>0</v>
      </c>
      <c r="M36" s="133">
        <f t="shared" si="19"/>
        <v>0</v>
      </c>
      <c r="N36" s="133">
        <f t="shared" si="19"/>
        <v>0</v>
      </c>
      <c r="O36" s="133">
        <f t="shared" si="19"/>
        <v>0</v>
      </c>
      <c r="P36" s="133">
        <f t="shared" si="19"/>
        <v>0</v>
      </c>
      <c r="Q36" s="133">
        <f t="shared" si="19"/>
        <v>0</v>
      </c>
      <c r="R36" s="133">
        <f t="shared" si="19"/>
        <v>0</v>
      </c>
      <c r="S36" s="133">
        <f t="shared" si="19"/>
        <v>0</v>
      </c>
      <c r="T36" s="133">
        <f t="shared" si="19"/>
        <v>0</v>
      </c>
      <c r="U36" s="133">
        <f t="shared" si="19"/>
        <v>0</v>
      </c>
      <c r="V36" s="289" t="s">
        <v>165</v>
      </c>
      <c r="W36" s="289" t="s">
        <v>165</v>
      </c>
      <c r="X36" s="133">
        <f t="shared" si="12"/>
        <v>0</v>
      </c>
      <c r="Y36" s="133">
        <f t="shared" si="12"/>
        <v>0</v>
      </c>
      <c r="Z36" s="133">
        <f t="shared" si="12"/>
        <v>0</v>
      </c>
      <c r="AA36" s="133">
        <f t="shared" si="12"/>
        <v>0</v>
      </c>
      <c r="AB36" s="133">
        <f t="shared" si="12"/>
        <v>0</v>
      </c>
      <c r="AC36" s="133">
        <f t="shared" si="12"/>
        <v>0</v>
      </c>
      <c r="AD36" s="133">
        <f t="shared" si="12"/>
        <v>0</v>
      </c>
      <c r="AE36" s="133">
        <f t="shared" si="12"/>
        <v>0</v>
      </c>
      <c r="AF36" s="109">
        <f t="shared" ref="AF36:AK36" si="20">AF39</f>
        <v>0</v>
      </c>
      <c r="AG36" s="109">
        <f t="shared" si="20"/>
        <v>0</v>
      </c>
      <c r="AH36" s="109">
        <f t="shared" si="20"/>
        <v>0</v>
      </c>
      <c r="AI36" s="109">
        <f t="shared" si="20"/>
        <v>0</v>
      </c>
      <c r="AJ36" s="109">
        <f t="shared" si="20"/>
        <v>0</v>
      </c>
      <c r="AK36" s="109">
        <f t="shared" si="20"/>
        <v>0</v>
      </c>
      <c r="AL36" s="109">
        <v>0</v>
      </c>
      <c r="AM36" s="109">
        <f t="shared" ref="AM36" si="21">AM39</f>
        <v>0</v>
      </c>
      <c r="AN36" s="133">
        <f t="shared" si="15"/>
        <v>0</v>
      </c>
      <c r="AO36" s="133">
        <f t="shared" si="15"/>
        <v>0</v>
      </c>
      <c r="AP36" s="133">
        <f t="shared" si="15"/>
        <v>0</v>
      </c>
      <c r="AQ36" s="133">
        <f t="shared" si="15"/>
        <v>0</v>
      </c>
      <c r="AR36" s="133">
        <f t="shared" si="15"/>
        <v>0</v>
      </c>
      <c r="AS36" s="133">
        <f t="shared" si="15"/>
        <v>0</v>
      </c>
      <c r="AT36" s="133">
        <f t="shared" si="15"/>
        <v>0</v>
      </c>
      <c r="AU36" s="133">
        <f t="shared" si="15"/>
        <v>0</v>
      </c>
      <c r="AV36" s="289" t="s">
        <v>165</v>
      </c>
      <c r="AW36" s="289" t="s">
        <v>165</v>
      </c>
      <c r="AX36" s="289" t="s">
        <v>165</v>
      </c>
      <c r="AY36" s="289" t="s">
        <v>165</v>
      </c>
      <c r="AZ36" s="289" t="s">
        <v>165</v>
      </c>
      <c r="BA36" s="289" t="s">
        <v>165</v>
      </c>
      <c r="BB36" s="289" t="s">
        <v>165</v>
      </c>
      <c r="BC36" s="289" t="s">
        <v>165</v>
      </c>
      <c r="BD36" s="289" t="s">
        <v>165</v>
      </c>
      <c r="BE36" s="139">
        <f t="shared" si="3"/>
        <v>0</v>
      </c>
      <c r="BF36" s="81"/>
    </row>
    <row r="37" spans="1:60" ht="12" customHeight="1" thickBot="1" x14ac:dyDescent="0.25">
      <c r="A37" s="365"/>
      <c r="B37" s="413" t="s">
        <v>22</v>
      </c>
      <c r="C37" s="416" t="s">
        <v>85</v>
      </c>
      <c r="D37" s="140" t="s">
        <v>53</v>
      </c>
      <c r="E37" s="289">
        <f>E40+E43+E46+E49+E52+E55+E61+E64+E58</f>
        <v>18</v>
      </c>
      <c r="F37" s="289">
        <f t="shared" ref="F37:AU37" si="22">F40+F43+F46+F49+F52+F55+F61+F64+F58</f>
        <v>18</v>
      </c>
      <c r="G37" s="289">
        <f t="shared" si="22"/>
        <v>18</v>
      </c>
      <c r="H37" s="289">
        <f t="shared" si="22"/>
        <v>18</v>
      </c>
      <c r="I37" s="289">
        <f t="shared" si="22"/>
        <v>18</v>
      </c>
      <c r="J37" s="289">
        <f t="shared" si="22"/>
        <v>18</v>
      </c>
      <c r="K37" s="289">
        <f t="shared" si="22"/>
        <v>18</v>
      </c>
      <c r="L37" s="289">
        <f t="shared" si="22"/>
        <v>18</v>
      </c>
      <c r="M37" s="289">
        <f t="shared" si="22"/>
        <v>18</v>
      </c>
      <c r="N37" s="289">
        <f t="shared" si="22"/>
        <v>18</v>
      </c>
      <c r="O37" s="289">
        <f t="shared" si="22"/>
        <v>18</v>
      </c>
      <c r="P37" s="289">
        <f t="shared" si="22"/>
        <v>18</v>
      </c>
      <c r="Q37" s="289">
        <f t="shared" si="22"/>
        <v>18</v>
      </c>
      <c r="R37" s="289">
        <f t="shared" si="22"/>
        <v>18</v>
      </c>
      <c r="S37" s="289">
        <f t="shared" si="22"/>
        <v>18</v>
      </c>
      <c r="T37" s="289">
        <f t="shared" si="22"/>
        <v>18</v>
      </c>
      <c r="U37" s="289">
        <f t="shared" si="22"/>
        <v>0</v>
      </c>
      <c r="V37" s="289" t="s">
        <v>165</v>
      </c>
      <c r="W37" s="289" t="s">
        <v>165</v>
      </c>
      <c r="X37" s="289">
        <f t="shared" si="22"/>
        <v>18</v>
      </c>
      <c r="Y37" s="289">
        <f t="shared" si="22"/>
        <v>19</v>
      </c>
      <c r="Z37" s="289">
        <f t="shared" si="22"/>
        <v>18</v>
      </c>
      <c r="AA37" s="289">
        <f t="shared" si="22"/>
        <v>19</v>
      </c>
      <c r="AB37" s="289">
        <f t="shared" si="22"/>
        <v>19</v>
      </c>
      <c r="AC37" s="289">
        <f t="shared" si="22"/>
        <v>18</v>
      </c>
      <c r="AD37" s="289">
        <f t="shared" si="22"/>
        <v>19</v>
      </c>
      <c r="AE37" s="289">
        <f t="shared" si="22"/>
        <v>18</v>
      </c>
      <c r="AF37" s="289">
        <f t="shared" si="22"/>
        <v>18</v>
      </c>
      <c r="AG37" s="289">
        <f t="shared" si="22"/>
        <v>18</v>
      </c>
      <c r="AH37" s="289">
        <f t="shared" si="22"/>
        <v>18</v>
      </c>
      <c r="AI37" s="289">
        <f t="shared" si="22"/>
        <v>18</v>
      </c>
      <c r="AJ37" s="289">
        <f t="shared" si="22"/>
        <v>18</v>
      </c>
      <c r="AK37" s="289">
        <f t="shared" si="22"/>
        <v>18</v>
      </c>
      <c r="AL37" s="289">
        <f t="shared" si="22"/>
        <v>18</v>
      </c>
      <c r="AM37" s="289">
        <f t="shared" si="22"/>
        <v>18</v>
      </c>
      <c r="AN37" s="289">
        <f t="shared" si="22"/>
        <v>18</v>
      </c>
      <c r="AO37" s="289">
        <f t="shared" si="22"/>
        <v>0</v>
      </c>
      <c r="AP37" s="289">
        <f t="shared" si="22"/>
        <v>0</v>
      </c>
      <c r="AQ37" s="289">
        <f t="shared" si="22"/>
        <v>0</v>
      </c>
      <c r="AR37" s="289">
        <f t="shared" si="22"/>
        <v>0</v>
      </c>
      <c r="AS37" s="289">
        <f t="shared" si="22"/>
        <v>0</v>
      </c>
      <c r="AT37" s="289">
        <f t="shared" si="22"/>
        <v>0</v>
      </c>
      <c r="AU37" s="289">
        <f t="shared" si="22"/>
        <v>0</v>
      </c>
      <c r="AV37" s="289" t="s">
        <v>165</v>
      </c>
      <c r="AW37" s="289" t="s">
        <v>165</v>
      </c>
      <c r="AX37" s="289" t="s">
        <v>165</v>
      </c>
      <c r="AY37" s="289" t="s">
        <v>165</v>
      </c>
      <c r="AZ37" s="289" t="s">
        <v>165</v>
      </c>
      <c r="BA37" s="289" t="s">
        <v>165</v>
      </c>
      <c r="BB37" s="289" t="s">
        <v>165</v>
      </c>
      <c r="BC37" s="289" t="s">
        <v>165</v>
      </c>
      <c r="BD37" s="289" t="s">
        <v>165</v>
      </c>
      <c r="BE37" s="139">
        <f t="shared" si="3"/>
        <v>598</v>
      </c>
      <c r="BF37" s="82"/>
    </row>
    <row r="38" spans="1:60" ht="12" customHeight="1" thickBot="1" x14ac:dyDescent="0.25">
      <c r="A38" s="365"/>
      <c r="B38" s="414"/>
      <c r="C38" s="417"/>
      <c r="D38" s="140" t="s">
        <v>54</v>
      </c>
      <c r="E38" s="289">
        <f>E41+E44+E47+E50+E53+E56+E62+E65+E59</f>
        <v>9</v>
      </c>
      <c r="F38" s="289">
        <f t="shared" ref="F38:AT38" si="23">F41+F44+F47+F50+F53+F56+F62+F65+F59</f>
        <v>9</v>
      </c>
      <c r="G38" s="289">
        <f t="shared" si="23"/>
        <v>9</v>
      </c>
      <c r="H38" s="289">
        <f t="shared" si="23"/>
        <v>9</v>
      </c>
      <c r="I38" s="289">
        <f t="shared" si="23"/>
        <v>9</v>
      </c>
      <c r="J38" s="289">
        <f t="shared" si="23"/>
        <v>9</v>
      </c>
      <c r="K38" s="289">
        <f t="shared" si="23"/>
        <v>9</v>
      </c>
      <c r="L38" s="289">
        <f t="shared" si="23"/>
        <v>9</v>
      </c>
      <c r="M38" s="289">
        <f t="shared" si="23"/>
        <v>9</v>
      </c>
      <c r="N38" s="289">
        <f t="shared" si="23"/>
        <v>9</v>
      </c>
      <c r="O38" s="289">
        <f t="shared" si="23"/>
        <v>9</v>
      </c>
      <c r="P38" s="289">
        <f t="shared" si="23"/>
        <v>9</v>
      </c>
      <c r="Q38" s="289">
        <f t="shared" si="23"/>
        <v>9</v>
      </c>
      <c r="R38" s="289">
        <f t="shared" si="23"/>
        <v>9</v>
      </c>
      <c r="S38" s="289">
        <f t="shared" si="23"/>
        <v>9</v>
      </c>
      <c r="T38" s="289">
        <f t="shared" si="23"/>
        <v>9</v>
      </c>
      <c r="U38" s="289">
        <f t="shared" si="23"/>
        <v>0</v>
      </c>
      <c r="V38" s="289" t="s">
        <v>165</v>
      </c>
      <c r="W38" s="289" t="s">
        <v>165</v>
      </c>
      <c r="X38" s="289">
        <f>X41+X44+X47+X50+X53+X56+X62+X65+X59</f>
        <v>9</v>
      </c>
      <c r="Y38" s="289">
        <f t="shared" si="23"/>
        <v>9</v>
      </c>
      <c r="Z38" s="289">
        <f t="shared" si="23"/>
        <v>9</v>
      </c>
      <c r="AA38" s="289">
        <f t="shared" si="23"/>
        <v>9</v>
      </c>
      <c r="AB38" s="289">
        <f t="shared" si="23"/>
        <v>9</v>
      </c>
      <c r="AC38" s="289">
        <f t="shared" si="23"/>
        <v>9</v>
      </c>
      <c r="AD38" s="289">
        <f t="shared" si="23"/>
        <v>10</v>
      </c>
      <c r="AE38" s="289">
        <f t="shared" si="23"/>
        <v>10</v>
      </c>
      <c r="AF38" s="289">
        <f t="shared" si="23"/>
        <v>9</v>
      </c>
      <c r="AG38" s="289">
        <f t="shared" si="23"/>
        <v>9</v>
      </c>
      <c r="AH38" s="289">
        <f t="shared" si="23"/>
        <v>9</v>
      </c>
      <c r="AI38" s="289">
        <f t="shared" si="23"/>
        <v>9</v>
      </c>
      <c r="AJ38" s="289">
        <f t="shared" si="23"/>
        <v>9</v>
      </c>
      <c r="AK38" s="289">
        <f t="shared" si="23"/>
        <v>9</v>
      </c>
      <c r="AL38" s="289">
        <f t="shared" si="23"/>
        <v>9</v>
      </c>
      <c r="AM38" s="289">
        <f t="shared" si="23"/>
        <v>9</v>
      </c>
      <c r="AN38" s="289">
        <f t="shared" si="23"/>
        <v>9</v>
      </c>
      <c r="AO38" s="289">
        <f t="shared" si="23"/>
        <v>0</v>
      </c>
      <c r="AP38" s="289">
        <f t="shared" si="23"/>
        <v>0</v>
      </c>
      <c r="AQ38" s="289">
        <f t="shared" si="23"/>
        <v>0</v>
      </c>
      <c r="AR38" s="289">
        <f t="shared" si="23"/>
        <v>0</v>
      </c>
      <c r="AS38" s="289">
        <f t="shared" si="23"/>
        <v>0</v>
      </c>
      <c r="AT38" s="289">
        <f t="shared" si="23"/>
        <v>0</v>
      </c>
      <c r="AU38" s="289">
        <f>AU41+AU44+AU47+AU50+AU53+AU56+AU62+AU65+AU59</f>
        <v>0</v>
      </c>
      <c r="AV38" s="289" t="s">
        <v>165</v>
      </c>
      <c r="AW38" s="289" t="s">
        <v>165</v>
      </c>
      <c r="AX38" s="289" t="s">
        <v>165</v>
      </c>
      <c r="AY38" s="289" t="s">
        <v>165</v>
      </c>
      <c r="AZ38" s="289" t="s">
        <v>165</v>
      </c>
      <c r="BA38" s="289" t="s">
        <v>165</v>
      </c>
      <c r="BB38" s="289" t="s">
        <v>165</v>
      </c>
      <c r="BC38" s="289" t="s">
        <v>165</v>
      </c>
      <c r="BD38" s="289" t="s">
        <v>165</v>
      </c>
      <c r="BE38" s="139">
        <f t="shared" si="3"/>
        <v>299</v>
      </c>
      <c r="BF38" s="82"/>
    </row>
    <row r="39" spans="1:60" ht="12" customHeight="1" thickBot="1" x14ac:dyDescent="0.25">
      <c r="A39" s="365"/>
      <c r="B39" s="415"/>
      <c r="C39" s="418"/>
      <c r="D39" s="140" t="s">
        <v>118</v>
      </c>
      <c r="E39" s="289">
        <f>E42+E45+E48+E51+E54+E57+E63+E66+E60</f>
        <v>0</v>
      </c>
      <c r="F39" s="289">
        <f>F42+F45+F48+F51+F54+F57+F63+F66+F60</f>
        <v>0</v>
      </c>
      <c r="G39" s="289">
        <f t="shared" ref="G39:AU39" si="24">G42+G45+G48+G51+G54+G57+G63+G66+G60</f>
        <v>0</v>
      </c>
      <c r="H39" s="289">
        <f t="shared" si="24"/>
        <v>0</v>
      </c>
      <c r="I39" s="289">
        <f t="shared" si="24"/>
        <v>0</v>
      </c>
      <c r="J39" s="289">
        <f t="shared" si="24"/>
        <v>0</v>
      </c>
      <c r="K39" s="289">
        <f t="shared" si="24"/>
        <v>0</v>
      </c>
      <c r="L39" s="289">
        <f t="shared" si="24"/>
        <v>0</v>
      </c>
      <c r="M39" s="289">
        <f t="shared" si="24"/>
        <v>0</v>
      </c>
      <c r="N39" s="289">
        <f t="shared" si="24"/>
        <v>0</v>
      </c>
      <c r="O39" s="289">
        <f t="shared" si="24"/>
        <v>0</v>
      </c>
      <c r="P39" s="289">
        <f t="shared" si="24"/>
        <v>0</v>
      </c>
      <c r="Q39" s="289">
        <f t="shared" si="24"/>
        <v>0</v>
      </c>
      <c r="R39" s="289">
        <f t="shared" si="24"/>
        <v>0</v>
      </c>
      <c r="S39" s="289">
        <f t="shared" si="24"/>
        <v>0</v>
      </c>
      <c r="T39" s="289">
        <f t="shared" si="24"/>
        <v>0</v>
      </c>
      <c r="U39" s="289">
        <f t="shared" si="24"/>
        <v>0</v>
      </c>
      <c r="V39" s="289" t="s">
        <v>165</v>
      </c>
      <c r="W39" s="289" t="s">
        <v>165</v>
      </c>
      <c r="X39" s="289">
        <f t="shared" si="24"/>
        <v>0</v>
      </c>
      <c r="Y39" s="289">
        <f t="shared" si="24"/>
        <v>0</v>
      </c>
      <c r="Z39" s="289">
        <f t="shared" si="24"/>
        <v>0</v>
      </c>
      <c r="AA39" s="289">
        <f t="shared" si="24"/>
        <v>0</v>
      </c>
      <c r="AB39" s="289">
        <f t="shared" si="24"/>
        <v>0</v>
      </c>
      <c r="AC39" s="289">
        <f t="shared" si="24"/>
        <v>0</v>
      </c>
      <c r="AD39" s="289">
        <f t="shared" si="24"/>
        <v>0</v>
      </c>
      <c r="AE39" s="289">
        <f t="shared" si="24"/>
        <v>0</v>
      </c>
      <c r="AF39" s="289">
        <f t="shared" si="24"/>
        <v>0</v>
      </c>
      <c r="AG39" s="289">
        <f t="shared" si="24"/>
        <v>0</v>
      </c>
      <c r="AH39" s="289">
        <f t="shared" si="24"/>
        <v>0</v>
      </c>
      <c r="AI39" s="289">
        <f t="shared" si="24"/>
        <v>0</v>
      </c>
      <c r="AJ39" s="289">
        <f t="shared" si="24"/>
        <v>0</v>
      </c>
      <c r="AK39" s="289">
        <f t="shared" si="24"/>
        <v>0</v>
      </c>
      <c r="AL39" s="289">
        <f t="shared" si="24"/>
        <v>0</v>
      </c>
      <c r="AM39" s="289">
        <f t="shared" si="24"/>
        <v>0</v>
      </c>
      <c r="AN39" s="289">
        <f t="shared" si="24"/>
        <v>0</v>
      </c>
      <c r="AO39" s="289">
        <f t="shared" si="24"/>
        <v>0</v>
      </c>
      <c r="AP39" s="289">
        <f t="shared" si="24"/>
        <v>0</v>
      </c>
      <c r="AQ39" s="289">
        <f t="shared" si="24"/>
        <v>0</v>
      </c>
      <c r="AR39" s="289">
        <f t="shared" si="24"/>
        <v>0</v>
      </c>
      <c r="AS39" s="289">
        <f t="shared" si="24"/>
        <v>0</v>
      </c>
      <c r="AT39" s="289">
        <f t="shared" si="24"/>
        <v>0</v>
      </c>
      <c r="AU39" s="289">
        <f t="shared" si="24"/>
        <v>0</v>
      </c>
      <c r="AV39" s="289" t="s">
        <v>165</v>
      </c>
      <c r="AW39" s="289" t="s">
        <v>165</v>
      </c>
      <c r="AX39" s="289" t="s">
        <v>165</v>
      </c>
      <c r="AY39" s="289" t="s">
        <v>165</v>
      </c>
      <c r="AZ39" s="289" t="s">
        <v>165</v>
      </c>
      <c r="BA39" s="289" t="s">
        <v>165</v>
      </c>
      <c r="BB39" s="289" t="s">
        <v>165</v>
      </c>
      <c r="BC39" s="289" t="s">
        <v>165</v>
      </c>
      <c r="BD39" s="289" t="s">
        <v>165</v>
      </c>
      <c r="BE39" s="139">
        <f t="shared" si="3"/>
        <v>0</v>
      </c>
      <c r="BF39" s="82"/>
    </row>
    <row r="40" spans="1:60" ht="12" customHeight="1" thickBot="1" x14ac:dyDescent="0.25">
      <c r="A40" s="365"/>
      <c r="B40" s="419" t="s">
        <v>211</v>
      </c>
      <c r="C40" s="393" t="s">
        <v>174</v>
      </c>
      <c r="D40" s="279" t="s">
        <v>53</v>
      </c>
      <c r="E40" s="132">
        <v>1</v>
      </c>
      <c r="F40" s="132">
        <v>2</v>
      </c>
      <c r="G40" s="132">
        <v>2</v>
      </c>
      <c r="H40" s="132">
        <v>2</v>
      </c>
      <c r="I40" s="132">
        <v>2</v>
      </c>
      <c r="J40" s="132">
        <v>2</v>
      </c>
      <c r="K40" s="132">
        <v>2</v>
      </c>
      <c r="L40" s="132">
        <v>1</v>
      </c>
      <c r="M40" s="132">
        <v>2</v>
      </c>
      <c r="N40" s="132">
        <v>1</v>
      </c>
      <c r="O40" s="132">
        <v>1</v>
      </c>
      <c r="P40" s="132">
        <v>1</v>
      </c>
      <c r="Q40" s="132">
        <v>1</v>
      </c>
      <c r="R40" s="132">
        <v>1</v>
      </c>
      <c r="S40" s="132">
        <v>1</v>
      </c>
      <c r="T40" s="132">
        <v>1</v>
      </c>
      <c r="U40" s="124">
        <v>0</v>
      </c>
      <c r="V40" s="112" t="s">
        <v>165</v>
      </c>
      <c r="W40" s="112" t="s">
        <v>165</v>
      </c>
      <c r="X40" s="111">
        <v>4</v>
      </c>
      <c r="Y40" s="111">
        <v>4</v>
      </c>
      <c r="Z40" s="111">
        <v>3</v>
      </c>
      <c r="AA40" s="111">
        <v>4</v>
      </c>
      <c r="AB40" s="111">
        <v>4</v>
      </c>
      <c r="AC40" s="111">
        <v>3</v>
      </c>
      <c r="AD40" s="111">
        <v>4</v>
      </c>
      <c r="AE40" s="111">
        <v>3</v>
      </c>
      <c r="AF40" s="111">
        <v>3</v>
      </c>
      <c r="AG40" s="111">
        <v>3</v>
      </c>
      <c r="AH40" s="111">
        <v>3</v>
      </c>
      <c r="AI40" s="111">
        <v>4</v>
      </c>
      <c r="AJ40" s="111">
        <v>4</v>
      </c>
      <c r="AK40" s="111">
        <v>4</v>
      </c>
      <c r="AL40" s="111">
        <v>4</v>
      </c>
      <c r="AM40" s="111">
        <v>4</v>
      </c>
      <c r="AN40" s="111">
        <v>4</v>
      </c>
      <c r="AO40" s="111"/>
      <c r="AP40" s="111"/>
      <c r="AQ40" s="111"/>
      <c r="AR40" s="111"/>
      <c r="AS40" s="111"/>
      <c r="AT40" s="111"/>
      <c r="AU40" s="17">
        <v>0</v>
      </c>
      <c r="AV40" s="112" t="s">
        <v>165</v>
      </c>
      <c r="AW40" s="112" t="s">
        <v>165</v>
      </c>
      <c r="AX40" s="112" t="s">
        <v>165</v>
      </c>
      <c r="AY40" s="112" t="s">
        <v>165</v>
      </c>
      <c r="AZ40" s="112" t="s">
        <v>165</v>
      </c>
      <c r="BA40" s="112" t="s">
        <v>165</v>
      </c>
      <c r="BB40" s="112" t="s">
        <v>165</v>
      </c>
      <c r="BC40" s="112" t="s">
        <v>165</v>
      </c>
      <c r="BD40" s="112" t="s">
        <v>165</v>
      </c>
      <c r="BE40" s="112">
        <f t="shared" si="3"/>
        <v>85</v>
      </c>
      <c r="BF40" s="79"/>
    </row>
    <row r="41" spans="1:60" ht="12" customHeight="1" thickBot="1" x14ac:dyDescent="0.25">
      <c r="A41" s="365"/>
      <c r="B41" s="420"/>
      <c r="C41" s="394"/>
      <c r="D41" s="17" t="s">
        <v>54</v>
      </c>
      <c r="E41" s="116"/>
      <c r="F41" s="111">
        <v>1</v>
      </c>
      <c r="G41" s="111">
        <v>1</v>
      </c>
      <c r="H41" s="111">
        <v>1</v>
      </c>
      <c r="I41" s="111">
        <v>1</v>
      </c>
      <c r="J41" s="111">
        <v>1</v>
      </c>
      <c r="K41" s="111">
        <v>1</v>
      </c>
      <c r="L41" s="111">
        <v>1</v>
      </c>
      <c r="M41" s="111">
        <v>1</v>
      </c>
      <c r="N41" s="111"/>
      <c r="O41" s="111"/>
      <c r="P41" s="111">
        <v>1</v>
      </c>
      <c r="Q41" s="111"/>
      <c r="R41" s="111">
        <v>1</v>
      </c>
      <c r="S41" s="111">
        <v>1</v>
      </c>
      <c r="T41" s="111"/>
      <c r="U41" s="124">
        <v>0</v>
      </c>
      <c r="V41" s="112" t="s">
        <v>165</v>
      </c>
      <c r="W41" s="112" t="s">
        <v>165</v>
      </c>
      <c r="X41" s="111">
        <v>2</v>
      </c>
      <c r="Y41" s="111">
        <v>2</v>
      </c>
      <c r="Z41" s="111">
        <v>1</v>
      </c>
      <c r="AA41" s="111">
        <v>1</v>
      </c>
      <c r="AB41" s="111">
        <v>1</v>
      </c>
      <c r="AC41" s="111">
        <v>2</v>
      </c>
      <c r="AD41" s="111">
        <v>2</v>
      </c>
      <c r="AE41" s="111">
        <v>2</v>
      </c>
      <c r="AF41" s="111">
        <v>2</v>
      </c>
      <c r="AG41" s="111">
        <v>2</v>
      </c>
      <c r="AH41" s="111">
        <v>2</v>
      </c>
      <c r="AI41" s="111">
        <v>2</v>
      </c>
      <c r="AJ41" s="111">
        <v>2</v>
      </c>
      <c r="AK41" s="111">
        <v>2</v>
      </c>
      <c r="AL41" s="111">
        <v>2</v>
      </c>
      <c r="AM41" s="111">
        <v>2</v>
      </c>
      <c r="AN41" s="111">
        <v>2</v>
      </c>
      <c r="AO41" s="17"/>
      <c r="AP41" s="17"/>
      <c r="AQ41" s="17"/>
      <c r="AR41" s="17"/>
      <c r="AS41" s="17"/>
      <c r="AT41" s="17"/>
      <c r="AU41" s="17">
        <v>0</v>
      </c>
      <c r="AV41" s="112" t="s">
        <v>165</v>
      </c>
      <c r="AW41" s="112" t="s">
        <v>165</v>
      </c>
      <c r="AX41" s="112" t="s">
        <v>165</v>
      </c>
      <c r="AY41" s="112" t="s">
        <v>165</v>
      </c>
      <c r="AZ41" s="112" t="s">
        <v>165</v>
      </c>
      <c r="BA41" s="112" t="s">
        <v>165</v>
      </c>
      <c r="BB41" s="112" t="s">
        <v>165</v>
      </c>
      <c r="BC41" s="112" t="s">
        <v>165</v>
      </c>
      <c r="BD41" s="112" t="s">
        <v>165</v>
      </c>
      <c r="BE41" s="112">
        <f t="shared" si="3"/>
        <v>42</v>
      </c>
      <c r="BF41" s="22"/>
    </row>
    <row r="42" spans="1:60" ht="12" customHeight="1" thickBot="1" x14ac:dyDescent="0.25">
      <c r="A42" s="365"/>
      <c r="B42" s="421"/>
      <c r="C42" s="395"/>
      <c r="D42" s="17" t="s">
        <v>118</v>
      </c>
      <c r="E42" s="115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24">
        <v>0</v>
      </c>
      <c r="V42" s="112" t="s">
        <v>165</v>
      </c>
      <c r="W42" s="112" t="s">
        <v>165</v>
      </c>
      <c r="X42" s="116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7">
        <v>0</v>
      </c>
      <c r="AV42" s="112" t="s">
        <v>165</v>
      </c>
      <c r="AW42" s="112" t="s">
        <v>165</v>
      </c>
      <c r="AX42" s="112" t="s">
        <v>165</v>
      </c>
      <c r="AY42" s="112" t="s">
        <v>165</v>
      </c>
      <c r="AZ42" s="112" t="s">
        <v>165</v>
      </c>
      <c r="BA42" s="112" t="s">
        <v>165</v>
      </c>
      <c r="BB42" s="112" t="s">
        <v>165</v>
      </c>
      <c r="BC42" s="112" t="s">
        <v>165</v>
      </c>
      <c r="BD42" s="112" t="s">
        <v>165</v>
      </c>
      <c r="BE42" s="112">
        <f t="shared" si="3"/>
        <v>0</v>
      </c>
      <c r="BF42" s="22"/>
    </row>
    <row r="43" spans="1:60" ht="12" customHeight="1" thickBot="1" x14ac:dyDescent="0.25">
      <c r="A43" s="365"/>
      <c r="B43" s="326" t="s">
        <v>23</v>
      </c>
      <c r="C43" s="326" t="s">
        <v>139</v>
      </c>
      <c r="D43" s="17" t="s">
        <v>53</v>
      </c>
      <c r="E43" s="293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24">
        <v>0</v>
      </c>
      <c r="V43" s="125" t="s">
        <v>165</v>
      </c>
      <c r="W43" s="125" t="s">
        <v>165</v>
      </c>
      <c r="X43" s="111">
        <v>2</v>
      </c>
      <c r="Y43" s="111">
        <v>2</v>
      </c>
      <c r="Z43" s="111">
        <v>2</v>
      </c>
      <c r="AA43" s="111">
        <v>2</v>
      </c>
      <c r="AB43" s="111">
        <v>2</v>
      </c>
      <c r="AC43" s="111">
        <v>2</v>
      </c>
      <c r="AD43" s="111">
        <v>2</v>
      </c>
      <c r="AE43" s="111">
        <v>2</v>
      </c>
      <c r="AF43" s="111">
        <v>2</v>
      </c>
      <c r="AG43" s="111">
        <v>2</v>
      </c>
      <c r="AH43" s="111">
        <v>2</v>
      </c>
      <c r="AI43" s="111">
        <v>2</v>
      </c>
      <c r="AJ43" s="111">
        <v>2</v>
      </c>
      <c r="AK43" s="111">
        <v>2</v>
      </c>
      <c r="AL43" s="111">
        <v>2</v>
      </c>
      <c r="AM43" s="111">
        <v>2</v>
      </c>
      <c r="AN43" s="111">
        <v>2</v>
      </c>
      <c r="AO43" s="111"/>
      <c r="AP43" s="111"/>
      <c r="AQ43" s="111"/>
      <c r="AR43" s="111"/>
      <c r="AS43" s="111"/>
      <c r="AT43" s="111"/>
      <c r="AU43" s="17">
        <v>0</v>
      </c>
      <c r="AV43" s="125" t="s">
        <v>165</v>
      </c>
      <c r="AW43" s="125" t="s">
        <v>165</v>
      </c>
      <c r="AX43" s="125" t="s">
        <v>165</v>
      </c>
      <c r="AY43" s="125" t="s">
        <v>165</v>
      </c>
      <c r="AZ43" s="125" t="s">
        <v>165</v>
      </c>
      <c r="BA43" s="125" t="s">
        <v>165</v>
      </c>
      <c r="BB43" s="125" t="s">
        <v>165</v>
      </c>
      <c r="BC43" s="125" t="s">
        <v>165</v>
      </c>
      <c r="BD43" s="125" t="s">
        <v>165</v>
      </c>
      <c r="BE43" s="112">
        <f t="shared" si="3"/>
        <v>34</v>
      </c>
      <c r="BF43" s="22"/>
    </row>
    <row r="44" spans="1:60" ht="12" customHeight="1" thickBot="1" x14ac:dyDescent="0.25">
      <c r="A44" s="365"/>
      <c r="B44" s="327"/>
      <c r="C44" s="327"/>
      <c r="D44" s="17" t="s">
        <v>54</v>
      </c>
      <c r="E44" s="293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24">
        <v>0</v>
      </c>
      <c r="V44" s="125" t="s">
        <v>165</v>
      </c>
      <c r="W44" s="125" t="s">
        <v>165</v>
      </c>
      <c r="X44" s="111">
        <v>1</v>
      </c>
      <c r="Y44" s="111">
        <v>1</v>
      </c>
      <c r="Z44" s="111">
        <v>1</v>
      </c>
      <c r="AA44" s="111">
        <v>1</v>
      </c>
      <c r="AB44" s="111">
        <v>1</v>
      </c>
      <c r="AC44" s="111">
        <v>1</v>
      </c>
      <c r="AD44" s="111">
        <v>1</v>
      </c>
      <c r="AE44" s="111">
        <v>1</v>
      </c>
      <c r="AF44" s="111">
        <v>1</v>
      </c>
      <c r="AG44" s="111">
        <v>1</v>
      </c>
      <c r="AH44" s="111">
        <v>1</v>
      </c>
      <c r="AI44" s="111">
        <v>1</v>
      </c>
      <c r="AJ44" s="111">
        <v>1</v>
      </c>
      <c r="AK44" s="111">
        <v>1</v>
      </c>
      <c r="AL44" s="111">
        <v>1</v>
      </c>
      <c r="AM44" s="111">
        <v>1</v>
      </c>
      <c r="AN44" s="111">
        <v>1</v>
      </c>
      <c r="AO44" s="17"/>
      <c r="AP44" s="17"/>
      <c r="AQ44" s="17"/>
      <c r="AR44" s="17"/>
      <c r="AS44" s="17"/>
      <c r="AT44" s="17"/>
      <c r="AU44" s="17">
        <v>0</v>
      </c>
      <c r="AV44" s="125" t="s">
        <v>165</v>
      </c>
      <c r="AW44" s="125" t="s">
        <v>165</v>
      </c>
      <c r="AX44" s="125" t="s">
        <v>165</v>
      </c>
      <c r="AY44" s="125" t="s">
        <v>165</v>
      </c>
      <c r="AZ44" s="125" t="s">
        <v>165</v>
      </c>
      <c r="BA44" s="125" t="s">
        <v>165</v>
      </c>
      <c r="BB44" s="125" t="s">
        <v>165</v>
      </c>
      <c r="BC44" s="125" t="s">
        <v>165</v>
      </c>
      <c r="BD44" s="125" t="s">
        <v>165</v>
      </c>
      <c r="BE44" s="112">
        <f t="shared" si="3"/>
        <v>17</v>
      </c>
      <c r="BF44" s="22"/>
      <c r="BH44" s="1"/>
    </row>
    <row r="45" spans="1:60" ht="12" customHeight="1" thickBot="1" x14ac:dyDescent="0.25">
      <c r="A45" s="365"/>
      <c r="B45" s="328"/>
      <c r="C45" s="328"/>
      <c r="D45" s="17" t="s">
        <v>118</v>
      </c>
      <c r="E45" s="293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24">
        <v>0</v>
      </c>
      <c r="V45" s="125" t="s">
        <v>165</v>
      </c>
      <c r="W45" s="125" t="s">
        <v>165</v>
      </c>
      <c r="X45" s="111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>
        <v>0</v>
      </c>
      <c r="AV45" s="125" t="s">
        <v>165</v>
      </c>
      <c r="AW45" s="125" t="s">
        <v>165</v>
      </c>
      <c r="AX45" s="125" t="s">
        <v>165</v>
      </c>
      <c r="AY45" s="125" t="s">
        <v>165</v>
      </c>
      <c r="AZ45" s="125" t="s">
        <v>165</v>
      </c>
      <c r="BA45" s="125" t="s">
        <v>165</v>
      </c>
      <c r="BB45" s="125" t="s">
        <v>165</v>
      </c>
      <c r="BC45" s="125" t="s">
        <v>165</v>
      </c>
      <c r="BD45" s="125" t="s">
        <v>165</v>
      </c>
      <c r="BE45" s="112">
        <f t="shared" si="3"/>
        <v>0</v>
      </c>
      <c r="BF45" s="22"/>
      <c r="BH45" s="1"/>
    </row>
    <row r="46" spans="1:60" ht="12" customHeight="1" thickBot="1" x14ac:dyDescent="0.25">
      <c r="A46" s="365"/>
      <c r="B46" s="326" t="s">
        <v>132</v>
      </c>
      <c r="C46" s="326" t="s">
        <v>303</v>
      </c>
      <c r="D46" s="17" t="s">
        <v>53</v>
      </c>
      <c r="E46" s="293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24">
        <v>0</v>
      </c>
      <c r="V46" s="112" t="s">
        <v>165</v>
      </c>
      <c r="W46" s="112" t="s">
        <v>165</v>
      </c>
      <c r="X46" s="111">
        <v>3</v>
      </c>
      <c r="Y46" s="111">
        <v>4</v>
      </c>
      <c r="Z46" s="111">
        <v>4</v>
      </c>
      <c r="AA46" s="111">
        <v>4</v>
      </c>
      <c r="AB46" s="111">
        <v>4</v>
      </c>
      <c r="AC46" s="111">
        <v>4</v>
      </c>
      <c r="AD46" s="111">
        <v>4</v>
      </c>
      <c r="AE46" s="111">
        <v>4</v>
      </c>
      <c r="AF46" s="111">
        <v>4</v>
      </c>
      <c r="AG46" s="111">
        <v>4</v>
      </c>
      <c r="AH46" s="111">
        <v>4</v>
      </c>
      <c r="AI46" s="111">
        <v>4</v>
      </c>
      <c r="AJ46" s="111">
        <v>4</v>
      </c>
      <c r="AK46" s="111">
        <v>4</v>
      </c>
      <c r="AL46" s="111">
        <v>4</v>
      </c>
      <c r="AM46" s="111">
        <v>4</v>
      </c>
      <c r="AN46" s="111">
        <v>3</v>
      </c>
      <c r="AO46" s="111"/>
      <c r="AP46" s="111"/>
      <c r="AQ46" s="111"/>
      <c r="AR46" s="111"/>
      <c r="AS46" s="111"/>
      <c r="AT46" s="111"/>
      <c r="AU46" s="17">
        <v>0</v>
      </c>
      <c r="AV46" s="112" t="s">
        <v>165</v>
      </c>
      <c r="AW46" s="112" t="s">
        <v>165</v>
      </c>
      <c r="AX46" s="112" t="s">
        <v>165</v>
      </c>
      <c r="AY46" s="112" t="s">
        <v>165</v>
      </c>
      <c r="AZ46" s="112" t="s">
        <v>165</v>
      </c>
      <c r="BA46" s="112" t="s">
        <v>165</v>
      </c>
      <c r="BB46" s="112" t="s">
        <v>165</v>
      </c>
      <c r="BC46" s="112" t="s">
        <v>165</v>
      </c>
      <c r="BD46" s="112" t="s">
        <v>165</v>
      </c>
      <c r="BE46" s="112">
        <f t="shared" si="3"/>
        <v>66</v>
      </c>
      <c r="BF46" s="79"/>
      <c r="BH46" s="1"/>
    </row>
    <row r="47" spans="1:60" ht="12" customHeight="1" thickBot="1" x14ac:dyDescent="0.25">
      <c r="A47" s="365"/>
      <c r="B47" s="327"/>
      <c r="C47" s="327"/>
      <c r="D47" s="17" t="s">
        <v>54</v>
      </c>
      <c r="E47" s="294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24">
        <v>0</v>
      </c>
      <c r="V47" s="125" t="s">
        <v>165</v>
      </c>
      <c r="W47" s="125" t="s">
        <v>165</v>
      </c>
      <c r="X47" s="111">
        <v>1</v>
      </c>
      <c r="Y47" s="111">
        <v>2</v>
      </c>
      <c r="Z47" s="111">
        <v>2</v>
      </c>
      <c r="AA47" s="111">
        <v>2</v>
      </c>
      <c r="AB47" s="111">
        <v>2</v>
      </c>
      <c r="AC47" s="111">
        <v>2</v>
      </c>
      <c r="AD47" s="111">
        <v>2</v>
      </c>
      <c r="AE47" s="111">
        <v>2</v>
      </c>
      <c r="AF47" s="111">
        <v>2</v>
      </c>
      <c r="AG47" s="111">
        <v>2</v>
      </c>
      <c r="AH47" s="111">
        <v>2</v>
      </c>
      <c r="AI47" s="111">
        <v>2</v>
      </c>
      <c r="AJ47" s="111">
        <v>2</v>
      </c>
      <c r="AK47" s="111">
        <v>2</v>
      </c>
      <c r="AL47" s="111">
        <v>2</v>
      </c>
      <c r="AM47" s="111">
        <v>2</v>
      </c>
      <c r="AN47" s="111">
        <v>2</v>
      </c>
      <c r="AO47" s="111"/>
      <c r="AP47" s="111"/>
      <c r="AQ47" s="111"/>
      <c r="AR47" s="111"/>
      <c r="AS47" s="111"/>
      <c r="AT47" s="111"/>
      <c r="AU47" s="17">
        <v>0</v>
      </c>
      <c r="AV47" s="125" t="s">
        <v>165</v>
      </c>
      <c r="AW47" s="125" t="s">
        <v>165</v>
      </c>
      <c r="AX47" s="125" t="s">
        <v>165</v>
      </c>
      <c r="AY47" s="125" t="s">
        <v>165</v>
      </c>
      <c r="AZ47" s="125" t="s">
        <v>165</v>
      </c>
      <c r="BA47" s="125" t="s">
        <v>165</v>
      </c>
      <c r="BB47" s="125" t="s">
        <v>165</v>
      </c>
      <c r="BC47" s="125" t="s">
        <v>165</v>
      </c>
      <c r="BD47" s="125" t="s">
        <v>165</v>
      </c>
      <c r="BE47" s="112">
        <f t="shared" si="3"/>
        <v>33</v>
      </c>
      <c r="BF47" s="22"/>
    </row>
    <row r="48" spans="1:60" ht="12" customHeight="1" thickBot="1" x14ac:dyDescent="0.25">
      <c r="A48" s="365"/>
      <c r="B48" s="328"/>
      <c r="C48" s="328"/>
      <c r="D48" s="17" t="s">
        <v>118</v>
      </c>
      <c r="E48" s="295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24">
        <v>0</v>
      </c>
      <c r="V48" s="125" t="s">
        <v>165</v>
      </c>
      <c r="W48" s="125" t="s">
        <v>165</v>
      </c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7">
        <v>0</v>
      </c>
      <c r="AV48" s="125" t="s">
        <v>165</v>
      </c>
      <c r="AW48" s="125" t="s">
        <v>165</v>
      </c>
      <c r="AX48" s="125" t="s">
        <v>165</v>
      </c>
      <c r="AY48" s="125" t="s">
        <v>165</v>
      </c>
      <c r="AZ48" s="125" t="s">
        <v>165</v>
      </c>
      <c r="BA48" s="125" t="s">
        <v>165</v>
      </c>
      <c r="BB48" s="125" t="s">
        <v>165</v>
      </c>
      <c r="BC48" s="125" t="s">
        <v>165</v>
      </c>
      <c r="BD48" s="125" t="s">
        <v>165</v>
      </c>
      <c r="BE48" s="112">
        <f t="shared" si="3"/>
        <v>0</v>
      </c>
      <c r="BF48" s="22"/>
    </row>
    <row r="49" spans="1:60" ht="12" customHeight="1" thickBot="1" x14ac:dyDescent="0.25">
      <c r="A49" s="365"/>
      <c r="B49" s="326" t="s">
        <v>62</v>
      </c>
      <c r="C49" s="326" t="s">
        <v>304</v>
      </c>
      <c r="D49" s="17" t="s">
        <v>53</v>
      </c>
      <c r="E49" s="132">
        <v>5</v>
      </c>
      <c r="F49" s="132">
        <v>4</v>
      </c>
      <c r="G49" s="132">
        <v>4</v>
      </c>
      <c r="H49" s="132">
        <v>4</v>
      </c>
      <c r="I49" s="132">
        <v>4</v>
      </c>
      <c r="J49" s="132">
        <v>4</v>
      </c>
      <c r="K49" s="132">
        <v>4</v>
      </c>
      <c r="L49" s="132">
        <v>4</v>
      </c>
      <c r="M49" s="132">
        <v>4</v>
      </c>
      <c r="N49" s="132">
        <v>4</v>
      </c>
      <c r="O49" s="132">
        <v>4</v>
      </c>
      <c r="P49" s="132">
        <v>4</v>
      </c>
      <c r="Q49" s="132">
        <v>4</v>
      </c>
      <c r="R49" s="132">
        <v>4</v>
      </c>
      <c r="S49" s="132">
        <v>4</v>
      </c>
      <c r="T49" s="132">
        <v>5</v>
      </c>
      <c r="U49" s="124">
        <v>0</v>
      </c>
      <c r="V49" s="125" t="s">
        <v>165</v>
      </c>
      <c r="W49" s="125" t="s">
        <v>165</v>
      </c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7">
        <v>0</v>
      </c>
      <c r="AV49" s="125" t="s">
        <v>165</v>
      </c>
      <c r="AW49" s="125" t="s">
        <v>165</v>
      </c>
      <c r="AX49" s="125" t="s">
        <v>165</v>
      </c>
      <c r="AY49" s="125" t="s">
        <v>165</v>
      </c>
      <c r="AZ49" s="125" t="s">
        <v>165</v>
      </c>
      <c r="BA49" s="125" t="s">
        <v>165</v>
      </c>
      <c r="BB49" s="125" t="s">
        <v>165</v>
      </c>
      <c r="BC49" s="125" t="s">
        <v>165</v>
      </c>
      <c r="BD49" s="125" t="s">
        <v>165</v>
      </c>
      <c r="BE49" s="112">
        <f t="shared" si="3"/>
        <v>66</v>
      </c>
      <c r="BF49" s="22"/>
      <c r="BH49" s="1"/>
    </row>
    <row r="50" spans="1:60" ht="12" customHeight="1" thickBot="1" x14ac:dyDescent="0.25">
      <c r="A50" s="365"/>
      <c r="B50" s="327"/>
      <c r="C50" s="327"/>
      <c r="D50" s="134" t="s">
        <v>54</v>
      </c>
      <c r="E50" s="294">
        <v>2</v>
      </c>
      <c r="F50" s="294">
        <v>2</v>
      </c>
      <c r="G50" s="294">
        <v>2</v>
      </c>
      <c r="H50" s="294">
        <v>2</v>
      </c>
      <c r="I50" s="294">
        <v>2</v>
      </c>
      <c r="J50" s="294">
        <v>2</v>
      </c>
      <c r="K50" s="294">
        <v>2</v>
      </c>
      <c r="L50" s="294">
        <v>2</v>
      </c>
      <c r="M50" s="294">
        <v>2</v>
      </c>
      <c r="N50" s="294">
        <v>2</v>
      </c>
      <c r="O50" s="294">
        <v>2</v>
      </c>
      <c r="P50" s="294">
        <v>2</v>
      </c>
      <c r="Q50" s="294">
        <v>2</v>
      </c>
      <c r="R50" s="294">
        <v>2</v>
      </c>
      <c r="S50" s="294">
        <v>2</v>
      </c>
      <c r="T50" s="294">
        <v>3</v>
      </c>
      <c r="U50" s="135">
        <v>0</v>
      </c>
      <c r="V50" s="118" t="s">
        <v>165</v>
      </c>
      <c r="W50" s="118" t="s">
        <v>165</v>
      </c>
      <c r="X50" s="111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>
        <v>0</v>
      </c>
      <c r="AV50" s="118" t="s">
        <v>165</v>
      </c>
      <c r="AW50" s="118" t="s">
        <v>165</v>
      </c>
      <c r="AX50" s="118" t="s">
        <v>165</v>
      </c>
      <c r="AY50" s="118" t="s">
        <v>165</v>
      </c>
      <c r="AZ50" s="118" t="s">
        <v>165</v>
      </c>
      <c r="BA50" s="118" t="s">
        <v>165</v>
      </c>
      <c r="BB50" s="118" t="s">
        <v>165</v>
      </c>
      <c r="BC50" s="118" t="s">
        <v>165</v>
      </c>
      <c r="BD50" s="118" t="s">
        <v>165</v>
      </c>
      <c r="BE50" s="112">
        <f t="shared" si="3"/>
        <v>33</v>
      </c>
      <c r="BF50" s="22"/>
    </row>
    <row r="51" spans="1:60" ht="12" customHeight="1" thickBot="1" x14ac:dyDescent="0.25">
      <c r="A51" s="365"/>
      <c r="B51" s="328"/>
      <c r="C51" s="328"/>
      <c r="D51" s="134" t="s">
        <v>118</v>
      </c>
      <c r="E51" s="292"/>
      <c r="F51" s="295"/>
      <c r="G51" s="295"/>
      <c r="H51" s="295"/>
      <c r="I51" s="125"/>
      <c r="J51" s="125"/>
      <c r="K51" s="299"/>
      <c r="L51" s="295"/>
      <c r="M51" s="125"/>
      <c r="N51" s="295"/>
      <c r="O51" s="295"/>
      <c r="P51" s="299"/>
      <c r="Q51" s="295"/>
      <c r="R51" s="125"/>
      <c r="S51" s="295"/>
      <c r="T51" s="295"/>
      <c r="U51" s="124">
        <v>0</v>
      </c>
      <c r="V51" s="112" t="s">
        <v>165</v>
      </c>
      <c r="W51" s="112" t="s">
        <v>165</v>
      </c>
      <c r="X51" s="111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>
        <v>0</v>
      </c>
      <c r="AV51" s="112" t="s">
        <v>165</v>
      </c>
      <c r="AW51" s="112" t="s">
        <v>165</v>
      </c>
      <c r="AX51" s="112" t="s">
        <v>165</v>
      </c>
      <c r="AY51" s="112" t="s">
        <v>165</v>
      </c>
      <c r="AZ51" s="112" t="s">
        <v>165</v>
      </c>
      <c r="BA51" s="112" t="s">
        <v>165</v>
      </c>
      <c r="BB51" s="112" t="s">
        <v>165</v>
      </c>
      <c r="BC51" s="112" t="s">
        <v>165</v>
      </c>
      <c r="BD51" s="112" t="s">
        <v>165</v>
      </c>
      <c r="BE51" s="112">
        <f t="shared" si="3"/>
        <v>0</v>
      </c>
      <c r="BF51" s="22"/>
    </row>
    <row r="52" spans="1:60" ht="12" customHeight="1" thickBot="1" x14ac:dyDescent="0.25">
      <c r="A52" s="365"/>
      <c r="B52" s="382" t="s">
        <v>134</v>
      </c>
      <c r="C52" s="428" t="s">
        <v>104</v>
      </c>
      <c r="D52" s="17" t="s">
        <v>53</v>
      </c>
      <c r="E52" s="294">
        <v>6</v>
      </c>
      <c r="F52" s="294">
        <v>6</v>
      </c>
      <c r="G52" s="294">
        <v>6</v>
      </c>
      <c r="H52" s="294">
        <v>6</v>
      </c>
      <c r="I52" s="294">
        <v>6</v>
      </c>
      <c r="J52" s="294">
        <v>6</v>
      </c>
      <c r="K52" s="294">
        <v>6</v>
      </c>
      <c r="L52" s="294">
        <v>7</v>
      </c>
      <c r="M52" s="294">
        <v>6</v>
      </c>
      <c r="N52" s="294">
        <v>7</v>
      </c>
      <c r="O52" s="294">
        <v>7</v>
      </c>
      <c r="P52" s="294">
        <v>7</v>
      </c>
      <c r="Q52" s="294">
        <v>6</v>
      </c>
      <c r="R52" s="294">
        <v>6</v>
      </c>
      <c r="S52" s="294">
        <v>7</v>
      </c>
      <c r="T52" s="294">
        <v>6</v>
      </c>
      <c r="U52" s="124">
        <v>0</v>
      </c>
      <c r="V52" s="112" t="s">
        <v>165</v>
      </c>
      <c r="W52" s="112" t="s">
        <v>165</v>
      </c>
      <c r="X52" s="111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>
        <v>0</v>
      </c>
      <c r="AV52" s="112" t="s">
        <v>165</v>
      </c>
      <c r="AW52" s="112" t="s">
        <v>165</v>
      </c>
      <c r="AX52" s="112" t="s">
        <v>165</v>
      </c>
      <c r="AY52" s="112" t="s">
        <v>165</v>
      </c>
      <c r="AZ52" s="112" t="s">
        <v>165</v>
      </c>
      <c r="BA52" s="112" t="s">
        <v>165</v>
      </c>
      <c r="BB52" s="112" t="s">
        <v>165</v>
      </c>
      <c r="BC52" s="112" t="s">
        <v>165</v>
      </c>
      <c r="BD52" s="112" t="s">
        <v>165</v>
      </c>
      <c r="BE52" s="112">
        <f t="shared" si="3"/>
        <v>101</v>
      </c>
      <c r="BF52" s="22"/>
    </row>
    <row r="53" spans="1:60" ht="12" customHeight="1" thickBot="1" x14ac:dyDescent="0.25">
      <c r="A53" s="365"/>
      <c r="B53" s="383"/>
      <c r="C53" s="429"/>
      <c r="D53" s="134" t="s">
        <v>54</v>
      </c>
      <c r="E53" s="294">
        <v>4</v>
      </c>
      <c r="F53" s="294">
        <v>3</v>
      </c>
      <c r="G53" s="294">
        <v>3</v>
      </c>
      <c r="H53" s="294">
        <v>3</v>
      </c>
      <c r="I53" s="294">
        <v>3</v>
      </c>
      <c r="J53" s="294">
        <v>3</v>
      </c>
      <c r="K53" s="294">
        <v>3</v>
      </c>
      <c r="L53" s="294">
        <v>3</v>
      </c>
      <c r="M53" s="294">
        <v>3</v>
      </c>
      <c r="N53" s="294">
        <v>4</v>
      </c>
      <c r="O53" s="294">
        <v>4</v>
      </c>
      <c r="P53" s="294">
        <v>3</v>
      </c>
      <c r="Q53" s="294">
        <v>3</v>
      </c>
      <c r="R53" s="294">
        <v>3</v>
      </c>
      <c r="S53" s="294">
        <v>3</v>
      </c>
      <c r="T53" s="294">
        <v>3</v>
      </c>
      <c r="U53" s="124">
        <v>0</v>
      </c>
      <c r="V53" s="112" t="s">
        <v>165</v>
      </c>
      <c r="W53" s="112" t="s">
        <v>165</v>
      </c>
      <c r="X53" s="111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>
        <v>0</v>
      </c>
      <c r="AV53" s="112" t="s">
        <v>165</v>
      </c>
      <c r="AW53" s="112" t="s">
        <v>165</v>
      </c>
      <c r="AX53" s="112" t="s">
        <v>165</v>
      </c>
      <c r="AY53" s="112" t="s">
        <v>165</v>
      </c>
      <c r="AZ53" s="112" t="s">
        <v>165</v>
      </c>
      <c r="BA53" s="112" t="s">
        <v>165</v>
      </c>
      <c r="BB53" s="112" t="s">
        <v>165</v>
      </c>
      <c r="BC53" s="112" t="s">
        <v>165</v>
      </c>
      <c r="BD53" s="112" t="s">
        <v>165</v>
      </c>
      <c r="BE53" s="112">
        <f t="shared" si="3"/>
        <v>51</v>
      </c>
      <c r="BF53" s="22"/>
    </row>
    <row r="54" spans="1:60" ht="12" customHeight="1" thickBot="1" x14ac:dyDescent="0.25">
      <c r="A54" s="365"/>
      <c r="B54" s="384"/>
      <c r="C54" s="430"/>
      <c r="D54" s="134" t="s">
        <v>118</v>
      </c>
      <c r="E54" s="292"/>
      <c r="F54" s="295"/>
      <c r="G54" s="295"/>
      <c r="H54" s="295"/>
      <c r="I54" s="125"/>
      <c r="J54" s="125"/>
      <c r="K54" s="300"/>
      <c r="L54" s="295"/>
      <c r="M54" s="125"/>
      <c r="N54" s="295"/>
      <c r="O54" s="295"/>
      <c r="P54" s="299"/>
      <c r="Q54" s="295"/>
      <c r="R54" s="125"/>
      <c r="S54" s="295"/>
      <c r="T54" s="295"/>
      <c r="U54" s="124">
        <v>0</v>
      </c>
      <c r="V54" s="112" t="s">
        <v>165</v>
      </c>
      <c r="W54" s="112" t="s">
        <v>165</v>
      </c>
      <c r="X54" s="111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>
        <v>0</v>
      </c>
      <c r="AV54" s="112" t="s">
        <v>165</v>
      </c>
      <c r="AW54" s="112" t="s">
        <v>165</v>
      </c>
      <c r="AX54" s="112" t="s">
        <v>165</v>
      </c>
      <c r="AY54" s="112" t="s">
        <v>165</v>
      </c>
      <c r="AZ54" s="112" t="s">
        <v>165</v>
      </c>
      <c r="BA54" s="112" t="s">
        <v>165</v>
      </c>
      <c r="BB54" s="112" t="s">
        <v>165</v>
      </c>
      <c r="BC54" s="112" t="s">
        <v>165</v>
      </c>
      <c r="BD54" s="112" t="s">
        <v>165</v>
      </c>
      <c r="BE54" s="112">
        <f t="shared" si="3"/>
        <v>0</v>
      </c>
      <c r="BF54" s="22"/>
    </row>
    <row r="55" spans="1:60" ht="12" customHeight="1" thickBot="1" x14ac:dyDescent="0.25">
      <c r="A55" s="365"/>
      <c r="B55" s="382" t="s">
        <v>82</v>
      </c>
      <c r="C55" s="385" t="s">
        <v>105</v>
      </c>
      <c r="D55" s="17" t="s">
        <v>53</v>
      </c>
      <c r="E55" s="293"/>
      <c r="F55" s="295"/>
      <c r="G55" s="295"/>
      <c r="H55" s="295"/>
      <c r="I55" s="125"/>
      <c r="J55" s="125"/>
      <c r="K55" s="300"/>
      <c r="L55" s="295"/>
      <c r="M55" s="125"/>
      <c r="N55" s="295"/>
      <c r="O55" s="295"/>
      <c r="P55" s="299"/>
      <c r="Q55" s="295"/>
      <c r="R55" s="125"/>
      <c r="S55" s="295"/>
      <c r="T55" s="295"/>
      <c r="U55" s="124">
        <v>0</v>
      </c>
      <c r="V55" s="112" t="s">
        <v>165</v>
      </c>
      <c r="W55" s="112" t="s">
        <v>165</v>
      </c>
      <c r="X55" s="111">
        <v>5</v>
      </c>
      <c r="Y55" s="111">
        <v>5</v>
      </c>
      <c r="Z55" s="111">
        <v>5</v>
      </c>
      <c r="AA55" s="111">
        <v>5</v>
      </c>
      <c r="AB55" s="111">
        <v>5</v>
      </c>
      <c r="AC55" s="111">
        <v>5</v>
      </c>
      <c r="AD55" s="111">
        <v>5</v>
      </c>
      <c r="AE55" s="111">
        <v>5</v>
      </c>
      <c r="AF55" s="111">
        <v>5</v>
      </c>
      <c r="AG55" s="111">
        <v>5</v>
      </c>
      <c r="AH55" s="111">
        <v>5</v>
      </c>
      <c r="AI55" s="111">
        <v>4</v>
      </c>
      <c r="AJ55" s="111">
        <v>4</v>
      </c>
      <c r="AK55" s="111">
        <v>4</v>
      </c>
      <c r="AL55" s="111">
        <v>4</v>
      </c>
      <c r="AM55" s="111">
        <v>4</v>
      </c>
      <c r="AN55" s="111">
        <v>5</v>
      </c>
      <c r="AO55" s="111"/>
      <c r="AP55" s="111"/>
      <c r="AQ55" s="111"/>
      <c r="AR55" s="111"/>
      <c r="AS55" s="111"/>
      <c r="AT55" s="111"/>
      <c r="AU55" s="17">
        <v>0</v>
      </c>
      <c r="AV55" s="112" t="s">
        <v>165</v>
      </c>
      <c r="AW55" s="112" t="s">
        <v>165</v>
      </c>
      <c r="AX55" s="112" t="s">
        <v>165</v>
      </c>
      <c r="AY55" s="112" t="s">
        <v>165</v>
      </c>
      <c r="AZ55" s="112" t="s">
        <v>165</v>
      </c>
      <c r="BA55" s="112" t="s">
        <v>165</v>
      </c>
      <c r="BB55" s="112" t="s">
        <v>165</v>
      </c>
      <c r="BC55" s="112" t="s">
        <v>165</v>
      </c>
      <c r="BD55" s="112" t="s">
        <v>165</v>
      </c>
      <c r="BE55" s="112">
        <f t="shared" si="3"/>
        <v>80</v>
      </c>
      <c r="BF55" s="22"/>
    </row>
    <row r="56" spans="1:60" ht="12" customHeight="1" thickBot="1" x14ac:dyDescent="0.25">
      <c r="A56" s="365"/>
      <c r="B56" s="383"/>
      <c r="C56" s="386"/>
      <c r="D56" s="134" t="s">
        <v>54</v>
      </c>
      <c r="E56" s="293"/>
      <c r="F56" s="295"/>
      <c r="G56" s="295"/>
      <c r="H56" s="295"/>
      <c r="I56" s="125"/>
      <c r="J56" s="125"/>
      <c r="K56" s="300"/>
      <c r="L56" s="295"/>
      <c r="M56" s="125"/>
      <c r="N56" s="295"/>
      <c r="O56" s="295"/>
      <c r="P56" s="299"/>
      <c r="Q56" s="295"/>
      <c r="R56" s="125"/>
      <c r="S56" s="295"/>
      <c r="T56" s="295"/>
      <c r="U56" s="124">
        <v>0</v>
      </c>
      <c r="V56" s="112" t="s">
        <v>165</v>
      </c>
      <c r="W56" s="112" t="s">
        <v>165</v>
      </c>
      <c r="X56" s="111">
        <v>3</v>
      </c>
      <c r="Y56" s="111">
        <v>2</v>
      </c>
      <c r="Z56" s="111">
        <v>3</v>
      </c>
      <c r="AA56" s="111">
        <v>3</v>
      </c>
      <c r="AB56" s="111">
        <v>3</v>
      </c>
      <c r="AC56" s="111">
        <v>2</v>
      </c>
      <c r="AD56" s="111">
        <v>3</v>
      </c>
      <c r="AE56" s="111">
        <v>3</v>
      </c>
      <c r="AF56" s="111">
        <v>2</v>
      </c>
      <c r="AG56" s="111">
        <v>2</v>
      </c>
      <c r="AH56" s="111">
        <v>2</v>
      </c>
      <c r="AI56" s="111">
        <v>2</v>
      </c>
      <c r="AJ56" s="111">
        <v>2</v>
      </c>
      <c r="AK56" s="111">
        <v>2</v>
      </c>
      <c r="AL56" s="111">
        <v>2</v>
      </c>
      <c r="AM56" s="111">
        <v>2</v>
      </c>
      <c r="AN56" s="111">
        <v>2</v>
      </c>
      <c r="AO56" s="17"/>
      <c r="AP56" s="17"/>
      <c r="AQ56" s="17"/>
      <c r="AR56" s="17"/>
      <c r="AS56" s="17"/>
      <c r="AT56" s="17"/>
      <c r="AU56" s="17">
        <v>0</v>
      </c>
      <c r="AV56" s="112" t="s">
        <v>165</v>
      </c>
      <c r="AW56" s="112" t="s">
        <v>165</v>
      </c>
      <c r="AX56" s="112" t="s">
        <v>165</v>
      </c>
      <c r="AY56" s="112" t="s">
        <v>165</v>
      </c>
      <c r="AZ56" s="112" t="s">
        <v>165</v>
      </c>
      <c r="BA56" s="112" t="s">
        <v>165</v>
      </c>
      <c r="BB56" s="112" t="s">
        <v>165</v>
      </c>
      <c r="BC56" s="112" t="s">
        <v>165</v>
      </c>
      <c r="BD56" s="112" t="s">
        <v>165</v>
      </c>
      <c r="BE56" s="112">
        <f t="shared" si="3"/>
        <v>40</v>
      </c>
      <c r="BF56" s="22"/>
    </row>
    <row r="57" spans="1:60" ht="12" customHeight="1" thickBot="1" x14ac:dyDescent="0.25">
      <c r="A57" s="365"/>
      <c r="B57" s="383"/>
      <c r="C57" s="387"/>
      <c r="D57" s="134" t="s">
        <v>118</v>
      </c>
      <c r="E57" s="293"/>
      <c r="F57" s="295"/>
      <c r="G57" s="295"/>
      <c r="H57" s="295"/>
      <c r="I57" s="125"/>
      <c r="J57" s="125"/>
      <c r="K57" s="300"/>
      <c r="L57" s="295"/>
      <c r="M57" s="125"/>
      <c r="N57" s="295"/>
      <c r="O57" s="295"/>
      <c r="P57" s="299"/>
      <c r="Q57" s="295"/>
      <c r="R57" s="125"/>
      <c r="S57" s="295"/>
      <c r="T57" s="295"/>
      <c r="U57" s="124">
        <v>0</v>
      </c>
      <c r="V57" s="112" t="s">
        <v>165</v>
      </c>
      <c r="W57" s="112" t="s">
        <v>165</v>
      </c>
      <c r="X57" s="111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>
        <v>0</v>
      </c>
      <c r="AV57" s="112" t="s">
        <v>165</v>
      </c>
      <c r="AW57" s="112" t="s">
        <v>165</v>
      </c>
      <c r="AX57" s="112" t="s">
        <v>165</v>
      </c>
      <c r="AY57" s="112" t="s">
        <v>165</v>
      </c>
      <c r="AZ57" s="112" t="s">
        <v>165</v>
      </c>
      <c r="BA57" s="112" t="s">
        <v>165</v>
      </c>
      <c r="BB57" s="112" t="s">
        <v>165</v>
      </c>
      <c r="BC57" s="112" t="s">
        <v>165</v>
      </c>
      <c r="BD57" s="112" t="s">
        <v>165</v>
      </c>
      <c r="BE57" s="112">
        <f t="shared" si="3"/>
        <v>0</v>
      </c>
      <c r="BF57" s="22"/>
    </row>
    <row r="58" spans="1:60" ht="12" customHeight="1" thickBot="1" x14ac:dyDescent="0.25">
      <c r="A58" s="365"/>
      <c r="B58" s="382" t="s">
        <v>138</v>
      </c>
      <c r="C58" s="385" t="s">
        <v>10</v>
      </c>
      <c r="D58" s="134" t="s">
        <v>53</v>
      </c>
      <c r="E58" s="294">
        <v>4</v>
      </c>
      <c r="F58" s="294">
        <v>4</v>
      </c>
      <c r="G58" s="294">
        <v>4</v>
      </c>
      <c r="H58" s="294">
        <v>4</v>
      </c>
      <c r="I58" s="294">
        <v>4</v>
      </c>
      <c r="J58" s="294">
        <v>4</v>
      </c>
      <c r="K58" s="294">
        <v>4</v>
      </c>
      <c r="L58" s="294">
        <v>4</v>
      </c>
      <c r="M58" s="294">
        <v>4</v>
      </c>
      <c r="N58" s="294">
        <v>4</v>
      </c>
      <c r="O58" s="294">
        <v>4</v>
      </c>
      <c r="P58" s="294">
        <v>4</v>
      </c>
      <c r="Q58" s="294">
        <v>5</v>
      </c>
      <c r="R58" s="294">
        <v>5</v>
      </c>
      <c r="S58" s="294">
        <v>4</v>
      </c>
      <c r="T58" s="294">
        <v>4</v>
      </c>
      <c r="U58" s="124">
        <v>0</v>
      </c>
      <c r="V58" s="112" t="s">
        <v>165</v>
      </c>
      <c r="W58" s="112" t="s">
        <v>165</v>
      </c>
      <c r="X58" s="111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>
        <v>0</v>
      </c>
      <c r="AV58" s="112" t="s">
        <v>165</v>
      </c>
      <c r="AW58" s="112" t="s">
        <v>165</v>
      </c>
      <c r="AX58" s="112" t="s">
        <v>165</v>
      </c>
      <c r="AY58" s="112" t="s">
        <v>165</v>
      </c>
      <c r="AZ58" s="112" t="s">
        <v>165</v>
      </c>
      <c r="BA58" s="112" t="s">
        <v>165</v>
      </c>
      <c r="BB58" s="112" t="s">
        <v>165</v>
      </c>
      <c r="BC58" s="112" t="s">
        <v>165</v>
      </c>
      <c r="BD58" s="112" t="s">
        <v>165</v>
      </c>
      <c r="BE58" s="112">
        <f t="shared" ref="BE58:BE60" si="25">SUM(E58:BC58)</f>
        <v>66</v>
      </c>
      <c r="BF58" s="22"/>
    </row>
    <row r="59" spans="1:60" ht="12" customHeight="1" thickBot="1" x14ac:dyDescent="0.25">
      <c r="A59" s="365"/>
      <c r="B59" s="383"/>
      <c r="C59" s="386"/>
      <c r="D59" s="134" t="s">
        <v>54</v>
      </c>
      <c r="E59" s="292">
        <v>2</v>
      </c>
      <c r="F59" s="294">
        <v>2</v>
      </c>
      <c r="G59" s="294">
        <v>2</v>
      </c>
      <c r="H59" s="294">
        <v>2</v>
      </c>
      <c r="I59" s="294">
        <v>2</v>
      </c>
      <c r="J59" s="294">
        <v>2</v>
      </c>
      <c r="K59" s="294">
        <v>2</v>
      </c>
      <c r="L59" s="294">
        <v>2</v>
      </c>
      <c r="M59" s="294">
        <v>2</v>
      </c>
      <c r="N59" s="294">
        <v>2</v>
      </c>
      <c r="O59" s="294">
        <v>2</v>
      </c>
      <c r="P59" s="294">
        <v>2</v>
      </c>
      <c r="Q59" s="294">
        <v>3</v>
      </c>
      <c r="R59" s="294">
        <v>2</v>
      </c>
      <c r="S59" s="294">
        <v>2</v>
      </c>
      <c r="T59" s="294">
        <v>2</v>
      </c>
      <c r="U59" s="124">
        <v>0</v>
      </c>
      <c r="V59" s="112" t="s">
        <v>165</v>
      </c>
      <c r="W59" s="112" t="s">
        <v>165</v>
      </c>
      <c r="X59" s="111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>
        <v>0</v>
      </c>
      <c r="AV59" s="112" t="s">
        <v>165</v>
      </c>
      <c r="AW59" s="112" t="s">
        <v>165</v>
      </c>
      <c r="AX59" s="112" t="s">
        <v>165</v>
      </c>
      <c r="AY59" s="112" t="s">
        <v>165</v>
      </c>
      <c r="AZ59" s="112" t="s">
        <v>165</v>
      </c>
      <c r="BA59" s="112" t="s">
        <v>165</v>
      </c>
      <c r="BB59" s="112" t="s">
        <v>165</v>
      </c>
      <c r="BC59" s="112" t="s">
        <v>165</v>
      </c>
      <c r="BD59" s="112" t="s">
        <v>165</v>
      </c>
      <c r="BE59" s="112">
        <f t="shared" si="25"/>
        <v>33</v>
      </c>
      <c r="BF59" s="22"/>
    </row>
    <row r="60" spans="1:60" ht="12" customHeight="1" thickBot="1" x14ac:dyDescent="0.25">
      <c r="A60" s="365"/>
      <c r="B60" s="384"/>
      <c r="C60" s="387"/>
      <c r="D60" s="134" t="s">
        <v>118</v>
      </c>
      <c r="E60" s="293"/>
      <c r="F60" s="295"/>
      <c r="G60" s="295"/>
      <c r="H60" s="295"/>
      <c r="I60" s="125"/>
      <c r="J60" s="125"/>
      <c r="K60" s="300"/>
      <c r="L60" s="295"/>
      <c r="M60" s="125"/>
      <c r="N60" s="295"/>
      <c r="O60" s="295"/>
      <c r="P60" s="299"/>
      <c r="Q60" s="295"/>
      <c r="R60" s="125"/>
      <c r="S60" s="295"/>
      <c r="T60" s="295"/>
      <c r="U60" s="124">
        <v>0</v>
      </c>
      <c r="V60" s="112" t="s">
        <v>165</v>
      </c>
      <c r="W60" s="112" t="s">
        <v>165</v>
      </c>
      <c r="X60" s="111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>
        <v>0</v>
      </c>
      <c r="AV60" s="112" t="s">
        <v>165</v>
      </c>
      <c r="AW60" s="112" t="s">
        <v>165</v>
      </c>
      <c r="AX60" s="112" t="s">
        <v>165</v>
      </c>
      <c r="AY60" s="112" t="s">
        <v>165</v>
      </c>
      <c r="AZ60" s="112" t="s">
        <v>165</v>
      </c>
      <c r="BA60" s="112" t="s">
        <v>165</v>
      </c>
      <c r="BB60" s="112" t="s">
        <v>165</v>
      </c>
      <c r="BC60" s="112" t="s">
        <v>165</v>
      </c>
      <c r="BD60" s="112" t="s">
        <v>165</v>
      </c>
      <c r="BE60" s="112">
        <f t="shared" si="25"/>
        <v>0</v>
      </c>
      <c r="BF60" s="22"/>
    </row>
    <row r="61" spans="1:60" ht="12" customHeight="1" thickBot="1" x14ac:dyDescent="0.25">
      <c r="A61" s="365"/>
      <c r="B61" s="382" t="s">
        <v>135</v>
      </c>
      <c r="C61" s="385" t="s">
        <v>131</v>
      </c>
      <c r="D61" s="134" t="s">
        <v>53</v>
      </c>
      <c r="E61" s="294">
        <v>2</v>
      </c>
      <c r="F61" s="294">
        <v>2</v>
      </c>
      <c r="G61" s="294">
        <v>2</v>
      </c>
      <c r="H61" s="294">
        <v>2</v>
      </c>
      <c r="I61" s="294">
        <v>2</v>
      </c>
      <c r="J61" s="294">
        <v>2</v>
      </c>
      <c r="K61" s="294">
        <v>2</v>
      </c>
      <c r="L61" s="294">
        <v>2</v>
      </c>
      <c r="M61" s="294">
        <v>2</v>
      </c>
      <c r="N61" s="294">
        <v>2</v>
      </c>
      <c r="O61" s="294">
        <v>2</v>
      </c>
      <c r="P61" s="294">
        <v>2</v>
      </c>
      <c r="Q61" s="294">
        <v>2</v>
      </c>
      <c r="R61" s="294">
        <v>2</v>
      </c>
      <c r="S61" s="294">
        <v>2</v>
      </c>
      <c r="T61" s="294">
        <v>2</v>
      </c>
      <c r="U61" s="124">
        <v>0</v>
      </c>
      <c r="V61" s="112" t="s">
        <v>165</v>
      </c>
      <c r="W61" s="112" t="s">
        <v>165</v>
      </c>
      <c r="X61" s="111">
        <v>2</v>
      </c>
      <c r="Y61" s="111">
        <v>2</v>
      </c>
      <c r="Z61" s="111">
        <v>2</v>
      </c>
      <c r="AA61" s="111">
        <v>2</v>
      </c>
      <c r="AB61" s="111">
        <v>2</v>
      </c>
      <c r="AC61" s="111">
        <v>2</v>
      </c>
      <c r="AD61" s="111">
        <v>2</v>
      </c>
      <c r="AE61" s="111">
        <v>2</v>
      </c>
      <c r="AF61" s="111">
        <v>2</v>
      </c>
      <c r="AG61" s="111">
        <v>2</v>
      </c>
      <c r="AH61" s="111">
        <v>2</v>
      </c>
      <c r="AI61" s="111">
        <v>2</v>
      </c>
      <c r="AJ61" s="111">
        <v>2</v>
      </c>
      <c r="AK61" s="111">
        <v>2</v>
      </c>
      <c r="AL61" s="111">
        <v>2</v>
      </c>
      <c r="AM61" s="111">
        <v>2</v>
      </c>
      <c r="AN61" s="111">
        <v>2</v>
      </c>
      <c r="AO61" s="111"/>
      <c r="AP61" s="111"/>
      <c r="AQ61" s="111"/>
      <c r="AR61" s="111"/>
      <c r="AS61" s="111"/>
      <c r="AT61" s="111"/>
      <c r="AU61" s="17">
        <v>0</v>
      </c>
      <c r="AV61" s="112" t="s">
        <v>165</v>
      </c>
      <c r="AW61" s="112" t="s">
        <v>165</v>
      </c>
      <c r="AX61" s="112" t="s">
        <v>165</v>
      </c>
      <c r="AY61" s="112" t="s">
        <v>165</v>
      </c>
      <c r="AZ61" s="112" t="s">
        <v>165</v>
      </c>
      <c r="BA61" s="112" t="s">
        <v>165</v>
      </c>
      <c r="BB61" s="112" t="s">
        <v>165</v>
      </c>
      <c r="BC61" s="112" t="s">
        <v>165</v>
      </c>
      <c r="BD61" s="112" t="s">
        <v>165</v>
      </c>
      <c r="BE61" s="112">
        <f t="shared" si="3"/>
        <v>66</v>
      </c>
      <c r="BF61" s="22"/>
    </row>
    <row r="62" spans="1:60" ht="12" customHeight="1" thickBot="1" x14ac:dyDescent="0.25">
      <c r="A62" s="365"/>
      <c r="B62" s="383"/>
      <c r="C62" s="386"/>
      <c r="D62" s="134" t="s">
        <v>54</v>
      </c>
      <c r="E62" s="294">
        <v>1</v>
      </c>
      <c r="F62" s="294">
        <v>1</v>
      </c>
      <c r="G62" s="294">
        <v>1</v>
      </c>
      <c r="H62" s="294">
        <v>1</v>
      </c>
      <c r="I62" s="294">
        <v>1</v>
      </c>
      <c r="J62" s="294">
        <v>1</v>
      </c>
      <c r="K62" s="294">
        <v>1</v>
      </c>
      <c r="L62" s="294">
        <v>1</v>
      </c>
      <c r="M62" s="294">
        <v>1</v>
      </c>
      <c r="N62" s="294">
        <v>1</v>
      </c>
      <c r="O62" s="294">
        <v>1</v>
      </c>
      <c r="P62" s="294">
        <v>1</v>
      </c>
      <c r="Q62" s="294">
        <v>1</v>
      </c>
      <c r="R62" s="294">
        <v>1</v>
      </c>
      <c r="S62" s="294">
        <v>1</v>
      </c>
      <c r="T62" s="294">
        <v>1</v>
      </c>
      <c r="U62" s="124">
        <v>0</v>
      </c>
      <c r="V62" s="112" t="s">
        <v>165</v>
      </c>
      <c r="W62" s="112" t="s">
        <v>165</v>
      </c>
      <c r="X62" s="111">
        <v>1</v>
      </c>
      <c r="Y62" s="111">
        <v>1</v>
      </c>
      <c r="Z62" s="111">
        <v>1</v>
      </c>
      <c r="AA62" s="111">
        <v>1</v>
      </c>
      <c r="AB62" s="111">
        <v>1</v>
      </c>
      <c r="AC62" s="111">
        <v>1</v>
      </c>
      <c r="AD62" s="111">
        <v>1</v>
      </c>
      <c r="AE62" s="111">
        <v>1</v>
      </c>
      <c r="AF62" s="111">
        <v>1</v>
      </c>
      <c r="AG62" s="111">
        <v>1</v>
      </c>
      <c r="AH62" s="111">
        <v>1</v>
      </c>
      <c r="AI62" s="111">
        <v>1</v>
      </c>
      <c r="AJ62" s="111">
        <v>1</v>
      </c>
      <c r="AK62" s="111">
        <v>1</v>
      </c>
      <c r="AL62" s="111">
        <v>1</v>
      </c>
      <c r="AM62" s="111">
        <v>1</v>
      </c>
      <c r="AN62" s="111">
        <v>1</v>
      </c>
      <c r="AO62" s="17"/>
      <c r="AP62" s="17"/>
      <c r="AQ62" s="17"/>
      <c r="AR62" s="17"/>
      <c r="AS62" s="17"/>
      <c r="AT62" s="17"/>
      <c r="AU62" s="17">
        <v>0</v>
      </c>
      <c r="AV62" s="112" t="s">
        <v>165</v>
      </c>
      <c r="AW62" s="112" t="s">
        <v>165</v>
      </c>
      <c r="AX62" s="112" t="s">
        <v>165</v>
      </c>
      <c r="AY62" s="112" t="s">
        <v>165</v>
      </c>
      <c r="AZ62" s="112" t="s">
        <v>165</v>
      </c>
      <c r="BA62" s="112" t="s">
        <v>165</v>
      </c>
      <c r="BB62" s="112" t="s">
        <v>165</v>
      </c>
      <c r="BC62" s="112" t="s">
        <v>165</v>
      </c>
      <c r="BD62" s="112" t="s">
        <v>165</v>
      </c>
      <c r="BE62" s="112">
        <f t="shared" si="3"/>
        <v>33</v>
      </c>
      <c r="BF62" s="22"/>
    </row>
    <row r="63" spans="1:60" ht="12" customHeight="1" thickBot="1" x14ac:dyDescent="0.25">
      <c r="A63" s="365"/>
      <c r="B63" s="384"/>
      <c r="C63" s="387"/>
      <c r="D63" s="134" t="s">
        <v>118</v>
      </c>
      <c r="E63" s="293"/>
      <c r="F63" s="295"/>
      <c r="G63" s="295"/>
      <c r="H63" s="295"/>
      <c r="I63" s="125"/>
      <c r="J63" s="125"/>
      <c r="K63" s="300"/>
      <c r="L63" s="295"/>
      <c r="M63" s="125"/>
      <c r="N63" s="295"/>
      <c r="O63" s="295"/>
      <c r="P63" s="299"/>
      <c r="Q63" s="295"/>
      <c r="R63" s="125"/>
      <c r="S63" s="295"/>
      <c r="T63" s="295"/>
      <c r="U63" s="124">
        <v>0</v>
      </c>
      <c r="V63" s="112" t="s">
        <v>165</v>
      </c>
      <c r="W63" s="112" t="s">
        <v>165</v>
      </c>
      <c r="X63" s="111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>
        <v>0</v>
      </c>
      <c r="AV63" s="112" t="s">
        <v>165</v>
      </c>
      <c r="AW63" s="112" t="s">
        <v>165</v>
      </c>
      <c r="AX63" s="112" t="s">
        <v>165</v>
      </c>
      <c r="AY63" s="112" t="s">
        <v>165</v>
      </c>
      <c r="AZ63" s="112" t="s">
        <v>165</v>
      </c>
      <c r="BA63" s="112" t="s">
        <v>165</v>
      </c>
      <c r="BB63" s="112" t="s">
        <v>165</v>
      </c>
      <c r="BC63" s="112" t="s">
        <v>165</v>
      </c>
      <c r="BD63" s="112" t="s">
        <v>165</v>
      </c>
      <c r="BE63" s="112">
        <f t="shared" si="3"/>
        <v>0</v>
      </c>
      <c r="BF63" s="22"/>
    </row>
    <row r="64" spans="1:60" ht="12" customHeight="1" thickBot="1" x14ac:dyDescent="0.25">
      <c r="A64" s="365"/>
      <c r="B64" s="383" t="s">
        <v>136</v>
      </c>
      <c r="C64" s="385" t="s">
        <v>305</v>
      </c>
      <c r="D64" s="17" t="s">
        <v>53</v>
      </c>
      <c r="E64" s="294"/>
      <c r="F64" s="294"/>
      <c r="G64" s="294"/>
      <c r="H64" s="294"/>
      <c r="I64" s="298"/>
      <c r="J64" s="298"/>
      <c r="K64" s="296"/>
      <c r="L64" s="294"/>
      <c r="M64" s="298"/>
      <c r="N64" s="294"/>
      <c r="O64" s="294"/>
      <c r="P64" s="297"/>
      <c r="Q64" s="294"/>
      <c r="R64" s="298"/>
      <c r="S64" s="294"/>
      <c r="T64" s="294"/>
      <c r="U64" s="135">
        <v>0</v>
      </c>
      <c r="V64" s="118" t="s">
        <v>165</v>
      </c>
      <c r="W64" s="118" t="s">
        <v>165</v>
      </c>
      <c r="X64" s="285">
        <v>2</v>
      </c>
      <c r="Y64" s="285">
        <v>2</v>
      </c>
      <c r="Z64" s="285">
        <v>2</v>
      </c>
      <c r="AA64" s="285">
        <v>2</v>
      </c>
      <c r="AB64" s="285">
        <v>2</v>
      </c>
      <c r="AC64" s="285">
        <v>2</v>
      </c>
      <c r="AD64" s="285">
        <v>2</v>
      </c>
      <c r="AE64" s="285">
        <v>2</v>
      </c>
      <c r="AF64" s="285">
        <v>2</v>
      </c>
      <c r="AG64" s="285">
        <v>2</v>
      </c>
      <c r="AH64" s="285">
        <v>2</v>
      </c>
      <c r="AI64" s="285">
        <v>2</v>
      </c>
      <c r="AJ64" s="285">
        <v>2</v>
      </c>
      <c r="AK64" s="285">
        <v>2</v>
      </c>
      <c r="AL64" s="285">
        <v>2</v>
      </c>
      <c r="AM64" s="285">
        <v>2</v>
      </c>
      <c r="AN64" s="285">
        <v>2</v>
      </c>
      <c r="AO64" s="285"/>
      <c r="AP64" s="285"/>
      <c r="AQ64" s="285"/>
      <c r="AR64" s="285"/>
      <c r="AS64" s="285"/>
      <c r="AT64" s="285"/>
      <c r="AU64" s="17">
        <v>0</v>
      </c>
      <c r="AV64" s="118" t="s">
        <v>165</v>
      </c>
      <c r="AW64" s="118" t="s">
        <v>165</v>
      </c>
      <c r="AX64" s="118" t="s">
        <v>165</v>
      </c>
      <c r="AY64" s="118" t="s">
        <v>165</v>
      </c>
      <c r="AZ64" s="118" t="s">
        <v>165</v>
      </c>
      <c r="BA64" s="118" t="s">
        <v>165</v>
      </c>
      <c r="BB64" s="118" t="s">
        <v>165</v>
      </c>
      <c r="BC64" s="118" t="s">
        <v>165</v>
      </c>
      <c r="BD64" s="118" t="s">
        <v>165</v>
      </c>
      <c r="BE64" s="112">
        <f t="shared" si="3"/>
        <v>34</v>
      </c>
      <c r="BF64" s="22"/>
    </row>
    <row r="65" spans="1:58" ht="12" customHeight="1" thickBot="1" x14ac:dyDescent="0.25">
      <c r="A65" s="365"/>
      <c r="B65" s="383"/>
      <c r="C65" s="386"/>
      <c r="D65" s="134" t="s">
        <v>54</v>
      </c>
      <c r="E65" s="294"/>
      <c r="F65" s="294"/>
      <c r="G65" s="294"/>
      <c r="H65" s="294"/>
      <c r="I65" s="298"/>
      <c r="J65" s="298"/>
      <c r="K65" s="296"/>
      <c r="L65" s="294"/>
      <c r="M65" s="298"/>
      <c r="N65" s="294"/>
      <c r="O65" s="294"/>
      <c r="P65" s="297"/>
      <c r="Q65" s="294"/>
      <c r="R65" s="298"/>
      <c r="S65" s="294"/>
      <c r="T65" s="294"/>
      <c r="U65" s="135">
        <v>0</v>
      </c>
      <c r="V65" s="118" t="s">
        <v>165</v>
      </c>
      <c r="W65" s="118" t="s">
        <v>165</v>
      </c>
      <c r="X65" s="285">
        <v>1</v>
      </c>
      <c r="Y65" s="285">
        <v>1</v>
      </c>
      <c r="Z65" s="285">
        <v>1</v>
      </c>
      <c r="AA65" s="285">
        <v>1</v>
      </c>
      <c r="AB65" s="285">
        <v>1</v>
      </c>
      <c r="AC65" s="285">
        <v>1</v>
      </c>
      <c r="AD65" s="285">
        <v>1</v>
      </c>
      <c r="AE65" s="285">
        <v>1</v>
      </c>
      <c r="AF65" s="285">
        <v>1</v>
      </c>
      <c r="AG65" s="285">
        <v>1</v>
      </c>
      <c r="AH65" s="285">
        <v>1</v>
      </c>
      <c r="AI65" s="285">
        <v>1</v>
      </c>
      <c r="AJ65" s="285">
        <v>1</v>
      </c>
      <c r="AK65" s="285">
        <v>1</v>
      </c>
      <c r="AL65" s="285">
        <v>1</v>
      </c>
      <c r="AM65" s="285">
        <v>1</v>
      </c>
      <c r="AN65" s="285">
        <v>1</v>
      </c>
      <c r="AO65" s="17"/>
      <c r="AP65" s="17"/>
      <c r="AQ65" s="17"/>
      <c r="AR65" s="17"/>
      <c r="AS65" s="17"/>
      <c r="AT65" s="17"/>
      <c r="AU65" s="17">
        <v>0</v>
      </c>
      <c r="AV65" s="118" t="s">
        <v>165</v>
      </c>
      <c r="AW65" s="118" t="s">
        <v>165</v>
      </c>
      <c r="AX65" s="118" t="s">
        <v>165</v>
      </c>
      <c r="AY65" s="118" t="s">
        <v>165</v>
      </c>
      <c r="AZ65" s="118" t="s">
        <v>165</v>
      </c>
      <c r="BA65" s="118" t="s">
        <v>165</v>
      </c>
      <c r="BB65" s="118" t="s">
        <v>165</v>
      </c>
      <c r="BC65" s="118" t="s">
        <v>165</v>
      </c>
      <c r="BD65" s="118" t="s">
        <v>165</v>
      </c>
      <c r="BE65" s="112">
        <f t="shared" si="3"/>
        <v>17</v>
      </c>
      <c r="BF65" s="22"/>
    </row>
    <row r="66" spans="1:58" ht="12" customHeight="1" thickBot="1" x14ac:dyDescent="0.25">
      <c r="A66" s="365"/>
      <c r="B66" s="383"/>
      <c r="C66" s="387"/>
      <c r="D66" s="134" t="s">
        <v>118</v>
      </c>
      <c r="E66" s="294"/>
      <c r="F66" s="294"/>
      <c r="G66" s="294"/>
      <c r="H66" s="294"/>
      <c r="I66" s="298"/>
      <c r="J66" s="298"/>
      <c r="K66" s="296"/>
      <c r="L66" s="294"/>
      <c r="M66" s="298"/>
      <c r="N66" s="294"/>
      <c r="O66" s="294"/>
      <c r="P66" s="297"/>
      <c r="Q66" s="294"/>
      <c r="R66" s="298"/>
      <c r="S66" s="294"/>
      <c r="T66" s="294"/>
      <c r="U66" s="135">
        <v>0</v>
      </c>
      <c r="V66" s="118" t="s">
        <v>165</v>
      </c>
      <c r="W66" s="118" t="s">
        <v>165</v>
      </c>
      <c r="X66" s="285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>
        <v>0</v>
      </c>
      <c r="AV66" s="118" t="s">
        <v>165</v>
      </c>
      <c r="AW66" s="118" t="s">
        <v>165</v>
      </c>
      <c r="AX66" s="118" t="s">
        <v>165</v>
      </c>
      <c r="AY66" s="118" t="s">
        <v>165</v>
      </c>
      <c r="AZ66" s="118" t="s">
        <v>165</v>
      </c>
      <c r="BA66" s="118" t="s">
        <v>165</v>
      </c>
      <c r="BB66" s="118" t="s">
        <v>165</v>
      </c>
      <c r="BC66" s="118" t="s">
        <v>165</v>
      </c>
      <c r="BD66" s="118" t="s">
        <v>165</v>
      </c>
      <c r="BE66" s="112">
        <f t="shared" si="3"/>
        <v>0</v>
      </c>
      <c r="BF66" s="22"/>
    </row>
    <row r="67" spans="1:58" ht="15" customHeight="1" thickBot="1" x14ac:dyDescent="0.25">
      <c r="A67" s="365"/>
      <c r="B67" s="400" t="s">
        <v>55</v>
      </c>
      <c r="C67" s="400" t="s">
        <v>56</v>
      </c>
      <c r="D67" s="108" t="s">
        <v>53</v>
      </c>
      <c r="E67" s="121">
        <f>E76+E82+E70</f>
        <v>0</v>
      </c>
      <c r="F67" s="121">
        <f t="shared" ref="F67:AU67" si="26">F76+F82+F70</f>
        <v>0</v>
      </c>
      <c r="G67" s="121">
        <f t="shared" si="26"/>
        <v>0</v>
      </c>
      <c r="H67" s="121">
        <f t="shared" si="26"/>
        <v>0</v>
      </c>
      <c r="I67" s="121">
        <f t="shared" si="26"/>
        <v>0</v>
      </c>
      <c r="J67" s="121">
        <f t="shared" si="26"/>
        <v>0</v>
      </c>
      <c r="K67" s="121">
        <f t="shared" si="26"/>
        <v>0</v>
      </c>
      <c r="L67" s="121">
        <f t="shared" si="26"/>
        <v>0</v>
      </c>
      <c r="M67" s="121">
        <f t="shared" si="26"/>
        <v>0</v>
      </c>
      <c r="N67" s="121">
        <f t="shared" si="26"/>
        <v>0</v>
      </c>
      <c r="O67" s="121">
        <f t="shared" si="26"/>
        <v>0</v>
      </c>
      <c r="P67" s="121">
        <f t="shared" si="26"/>
        <v>0</v>
      </c>
      <c r="Q67" s="121">
        <f t="shared" si="26"/>
        <v>0</v>
      </c>
      <c r="R67" s="121">
        <f t="shared" si="26"/>
        <v>0</v>
      </c>
      <c r="S67" s="121">
        <f t="shared" si="26"/>
        <v>0</v>
      </c>
      <c r="T67" s="121">
        <f t="shared" si="26"/>
        <v>0</v>
      </c>
      <c r="U67" s="121">
        <f t="shared" si="26"/>
        <v>0</v>
      </c>
      <c r="V67" s="121" t="s">
        <v>165</v>
      </c>
      <c r="W67" s="121" t="s">
        <v>165</v>
      </c>
      <c r="X67" s="121">
        <f t="shared" si="26"/>
        <v>9</v>
      </c>
      <c r="Y67" s="121">
        <f t="shared" si="26"/>
        <v>8</v>
      </c>
      <c r="Z67" s="121">
        <f t="shared" si="26"/>
        <v>8</v>
      </c>
      <c r="AA67" s="121">
        <f t="shared" si="26"/>
        <v>8</v>
      </c>
      <c r="AB67" s="121">
        <f t="shared" si="26"/>
        <v>7</v>
      </c>
      <c r="AC67" s="121">
        <f t="shared" si="26"/>
        <v>8</v>
      </c>
      <c r="AD67" s="121">
        <f t="shared" si="26"/>
        <v>8</v>
      </c>
      <c r="AE67" s="121">
        <f t="shared" si="26"/>
        <v>9</v>
      </c>
      <c r="AF67" s="121">
        <f t="shared" si="26"/>
        <v>9</v>
      </c>
      <c r="AG67" s="121">
        <f t="shared" si="26"/>
        <v>9</v>
      </c>
      <c r="AH67" s="121">
        <f t="shared" si="26"/>
        <v>9</v>
      </c>
      <c r="AI67" s="121">
        <f t="shared" si="26"/>
        <v>9</v>
      </c>
      <c r="AJ67" s="121">
        <f t="shared" si="26"/>
        <v>9</v>
      </c>
      <c r="AK67" s="121">
        <f t="shared" si="26"/>
        <v>9</v>
      </c>
      <c r="AL67" s="121">
        <f t="shared" si="26"/>
        <v>3</v>
      </c>
      <c r="AM67" s="121">
        <f t="shared" si="26"/>
        <v>9</v>
      </c>
      <c r="AN67" s="121">
        <f t="shared" si="26"/>
        <v>9</v>
      </c>
      <c r="AO67" s="121">
        <f t="shared" si="26"/>
        <v>0</v>
      </c>
      <c r="AP67" s="121">
        <f t="shared" si="26"/>
        <v>36</v>
      </c>
      <c r="AQ67" s="121">
        <f t="shared" si="26"/>
        <v>36</v>
      </c>
      <c r="AR67" s="121">
        <f t="shared" si="26"/>
        <v>36</v>
      </c>
      <c r="AS67" s="121">
        <f t="shared" si="26"/>
        <v>36</v>
      </c>
      <c r="AT67" s="121">
        <f t="shared" si="26"/>
        <v>36</v>
      </c>
      <c r="AU67" s="121">
        <f t="shared" si="26"/>
        <v>36</v>
      </c>
      <c r="AV67" s="138" t="s">
        <v>165</v>
      </c>
      <c r="AW67" s="138" t="s">
        <v>165</v>
      </c>
      <c r="AX67" s="138" t="s">
        <v>165</v>
      </c>
      <c r="AY67" s="138" t="s">
        <v>165</v>
      </c>
      <c r="AZ67" s="138" t="s">
        <v>165</v>
      </c>
      <c r="BA67" s="138" t="s">
        <v>165</v>
      </c>
      <c r="BB67" s="138" t="s">
        <v>165</v>
      </c>
      <c r="BC67" s="138" t="s">
        <v>165</v>
      </c>
      <c r="BD67" s="138" t="s">
        <v>165</v>
      </c>
      <c r="BE67" s="139">
        <f t="shared" si="3"/>
        <v>356</v>
      </c>
      <c r="BF67" s="22"/>
    </row>
    <row r="68" spans="1:58" ht="15" customHeight="1" thickBot="1" x14ac:dyDescent="0.25">
      <c r="A68" s="365"/>
      <c r="B68" s="401"/>
      <c r="C68" s="401"/>
      <c r="D68" s="108" t="s">
        <v>54</v>
      </c>
      <c r="E68" s="282">
        <f>E77+E83+E71</f>
        <v>0</v>
      </c>
      <c r="F68" s="282">
        <f t="shared" ref="F68:AU68" si="27">F77+F83+F71</f>
        <v>0</v>
      </c>
      <c r="G68" s="282">
        <f t="shared" si="27"/>
        <v>0</v>
      </c>
      <c r="H68" s="282">
        <f t="shared" si="27"/>
        <v>0</v>
      </c>
      <c r="I68" s="282">
        <f t="shared" si="27"/>
        <v>0</v>
      </c>
      <c r="J68" s="282">
        <f t="shared" si="27"/>
        <v>0</v>
      </c>
      <c r="K68" s="282">
        <f t="shared" si="27"/>
        <v>0</v>
      </c>
      <c r="L68" s="282">
        <f t="shared" si="27"/>
        <v>0</v>
      </c>
      <c r="M68" s="282">
        <f t="shared" si="27"/>
        <v>0</v>
      </c>
      <c r="N68" s="282">
        <f t="shared" si="27"/>
        <v>0</v>
      </c>
      <c r="O68" s="282">
        <f t="shared" si="27"/>
        <v>0</v>
      </c>
      <c r="P68" s="282">
        <f t="shared" si="27"/>
        <v>0</v>
      </c>
      <c r="Q68" s="282">
        <f t="shared" si="27"/>
        <v>0</v>
      </c>
      <c r="R68" s="282">
        <f t="shared" si="27"/>
        <v>0</v>
      </c>
      <c r="S68" s="282">
        <f t="shared" si="27"/>
        <v>0</v>
      </c>
      <c r="T68" s="282">
        <f t="shared" si="27"/>
        <v>0</v>
      </c>
      <c r="U68" s="282">
        <f t="shared" si="27"/>
        <v>0</v>
      </c>
      <c r="V68" s="282" t="s">
        <v>165</v>
      </c>
      <c r="W68" s="282" t="s">
        <v>165</v>
      </c>
      <c r="X68" s="282">
        <f t="shared" si="27"/>
        <v>5</v>
      </c>
      <c r="Y68" s="282">
        <f t="shared" si="27"/>
        <v>5</v>
      </c>
      <c r="Z68" s="282">
        <f t="shared" si="27"/>
        <v>4</v>
      </c>
      <c r="AA68" s="282">
        <f t="shared" si="27"/>
        <v>5</v>
      </c>
      <c r="AB68" s="282">
        <f t="shared" si="27"/>
        <v>4</v>
      </c>
      <c r="AC68" s="282">
        <f t="shared" si="27"/>
        <v>4</v>
      </c>
      <c r="AD68" s="282">
        <f t="shared" si="27"/>
        <v>4</v>
      </c>
      <c r="AE68" s="282">
        <f t="shared" si="27"/>
        <v>4</v>
      </c>
      <c r="AF68" s="282">
        <f t="shared" si="27"/>
        <v>5</v>
      </c>
      <c r="AG68" s="282">
        <f t="shared" si="27"/>
        <v>5</v>
      </c>
      <c r="AH68" s="282">
        <f t="shared" si="27"/>
        <v>4</v>
      </c>
      <c r="AI68" s="282">
        <f t="shared" si="27"/>
        <v>4</v>
      </c>
      <c r="AJ68" s="282">
        <f t="shared" si="27"/>
        <v>4</v>
      </c>
      <c r="AK68" s="282">
        <f t="shared" si="27"/>
        <v>4</v>
      </c>
      <c r="AL68" s="282">
        <f t="shared" si="27"/>
        <v>0</v>
      </c>
      <c r="AM68" s="282">
        <f t="shared" si="27"/>
        <v>4</v>
      </c>
      <c r="AN68" s="282">
        <f t="shared" si="27"/>
        <v>4</v>
      </c>
      <c r="AO68" s="282">
        <f t="shared" si="27"/>
        <v>0</v>
      </c>
      <c r="AP68" s="282">
        <f t="shared" si="27"/>
        <v>0</v>
      </c>
      <c r="AQ68" s="282">
        <f t="shared" si="27"/>
        <v>0</v>
      </c>
      <c r="AR68" s="282">
        <f t="shared" si="27"/>
        <v>0</v>
      </c>
      <c r="AS68" s="282">
        <f t="shared" si="27"/>
        <v>0</v>
      </c>
      <c r="AT68" s="282">
        <f t="shared" si="27"/>
        <v>0</v>
      </c>
      <c r="AU68" s="282">
        <f t="shared" si="27"/>
        <v>0</v>
      </c>
      <c r="AV68" s="280" t="s">
        <v>165</v>
      </c>
      <c r="AW68" s="280" t="s">
        <v>165</v>
      </c>
      <c r="AX68" s="280" t="s">
        <v>165</v>
      </c>
      <c r="AY68" s="280" t="s">
        <v>165</v>
      </c>
      <c r="AZ68" s="280" t="s">
        <v>165</v>
      </c>
      <c r="BA68" s="280" t="s">
        <v>165</v>
      </c>
      <c r="BB68" s="280" t="s">
        <v>165</v>
      </c>
      <c r="BC68" s="280" t="s">
        <v>165</v>
      </c>
      <c r="BD68" s="280" t="s">
        <v>165</v>
      </c>
      <c r="BE68" s="139">
        <f t="shared" si="3"/>
        <v>69</v>
      </c>
      <c r="BF68" s="22"/>
    </row>
    <row r="69" spans="1:58" ht="15" customHeight="1" thickBot="1" x14ac:dyDescent="0.25">
      <c r="A69" s="365"/>
      <c r="B69" s="402"/>
      <c r="C69" s="402"/>
      <c r="D69" s="108" t="s">
        <v>118</v>
      </c>
      <c r="E69" s="282">
        <f>E78+E84+E72</f>
        <v>0</v>
      </c>
      <c r="F69" s="282">
        <f t="shared" ref="F69:AU69" si="28">F78+F84+F72</f>
        <v>0</v>
      </c>
      <c r="G69" s="282">
        <f t="shared" si="28"/>
        <v>0</v>
      </c>
      <c r="H69" s="282">
        <f t="shared" si="28"/>
        <v>0</v>
      </c>
      <c r="I69" s="282">
        <f t="shared" si="28"/>
        <v>0</v>
      </c>
      <c r="J69" s="282">
        <f t="shared" si="28"/>
        <v>0</v>
      </c>
      <c r="K69" s="282">
        <f t="shared" si="28"/>
        <v>0</v>
      </c>
      <c r="L69" s="282">
        <f t="shared" si="28"/>
        <v>0</v>
      </c>
      <c r="M69" s="282">
        <f t="shared" si="28"/>
        <v>0</v>
      </c>
      <c r="N69" s="282">
        <f t="shared" si="28"/>
        <v>0</v>
      </c>
      <c r="O69" s="282">
        <f t="shared" si="28"/>
        <v>0</v>
      </c>
      <c r="P69" s="282">
        <f t="shared" si="28"/>
        <v>0</v>
      </c>
      <c r="Q69" s="282">
        <f t="shared" si="28"/>
        <v>0</v>
      </c>
      <c r="R69" s="282">
        <f t="shared" si="28"/>
        <v>0</v>
      </c>
      <c r="S69" s="282">
        <f t="shared" si="28"/>
        <v>0</v>
      </c>
      <c r="T69" s="282">
        <f t="shared" si="28"/>
        <v>0</v>
      </c>
      <c r="U69" s="282">
        <f t="shared" si="28"/>
        <v>0</v>
      </c>
      <c r="V69" s="282" t="s">
        <v>165</v>
      </c>
      <c r="W69" s="282" t="s">
        <v>165</v>
      </c>
      <c r="X69" s="282">
        <f t="shared" si="28"/>
        <v>0</v>
      </c>
      <c r="Y69" s="282">
        <f t="shared" si="28"/>
        <v>0</v>
      </c>
      <c r="Z69" s="282">
        <f t="shared" si="28"/>
        <v>0</v>
      </c>
      <c r="AA69" s="282">
        <f t="shared" si="28"/>
        <v>0</v>
      </c>
      <c r="AB69" s="282">
        <f t="shared" si="28"/>
        <v>0</v>
      </c>
      <c r="AC69" s="282">
        <f t="shared" si="28"/>
        <v>0</v>
      </c>
      <c r="AD69" s="282">
        <f t="shared" si="28"/>
        <v>0</v>
      </c>
      <c r="AE69" s="282">
        <f t="shared" si="28"/>
        <v>0</v>
      </c>
      <c r="AF69" s="282">
        <f t="shared" si="28"/>
        <v>0</v>
      </c>
      <c r="AG69" s="282">
        <f t="shared" si="28"/>
        <v>0</v>
      </c>
      <c r="AH69" s="282">
        <f t="shared" si="28"/>
        <v>0</v>
      </c>
      <c r="AI69" s="282">
        <f t="shared" si="28"/>
        <v>0</v>
      </c>
      <c r="AJ69" s="282">
        <f t="shared" si="28"/>
        <v>0</v>
      </c>
      <c r="AK69" s="282">
        <f t="shared" si="28"/>
        <v>0</v>
      </c>
      <c r="AL69" s="282">
        <f t="shared" si="28"/>
        <v>0</v>
      </c>
      <c r="AM69" s="282">
        <f t="shared" si="28"/>
        <v>0</v>
      </c>
      <c r="AN69" s="282">
        <f t="shared" si="28"/>
        <v>0</v>
      </c>
      <c r="AO69" s="282">
        <f t="shared" si="28"/>
        <v>0</v>
      </c>
      <c r="AP69" s="282">
        <f t="shared" si="28"/>
        <v>0</v>
      </c>
      <c r="AQ69" s="282">
        <f t="shared" si="28"/>
        <v>0</v>
      </c>
      <c r="AR69" s="282">
        <f t="shared" si="28"/>
        <v>0</v>
      </c>
      <c r="AS69" s="282">
        <f t="shared" si="28"/>
        <v>0</v>
      </c>
      <c r="AT69" s="282">
        <f t="shared" si="28"/>
        <v>0</v>
      </c>
      <c r="AU69" s="282">
        <f t="shared" si="28"/>
        <v>0</v>
      </c>
      <c r="AV69" s="280" t="s">
        <v>165</v>
      </c>
      <c r="AW69" s="280" t="s">
        <v>165</v>
      </c>
      <c r="AX69" s="280" t="s">
        <v>165</v>
      </c>
      <c r="AY69" s="280" t="s">
        <v>165</v>
      </c>
      <c r="AZ69" s="280" t="s">
        <v>165</v>
      </c>
      <c r="BA69" s="280" t="s">
        <v>165</v>
      </c>
      <c r="BB69" s="280" t="s">
        <v>165</v>
      </c>
      <c r="BC69" s="280" t="s">
        <v>165</v>
      </c>
      <c r="BD69" s="280" t="s">
        <v>165</v>
      </c>
      <c r="BE69" s="139">
        <f t="shared" si="3"/>
        <v>0</v>
      </c>
      <c r="BF69" s="22"/>
    </row>
    <row r="70" spans="1:58" ht="15" customHeight="1" thickBot="1" x14ac:dyDescent="0.25">
      <c r="A70" s="365"/>
      <c r="B70" s="400" t="s">
        <v>212</v>
      </c>
      <c r="C70" s="400" t="s">
        <v>306</v>
      </c>
      <c r="D70" s="108" t="s">
        <v>53</v>
      </c>
      <c r="E70" s="282">
        <f>E73</f>
        <v>0</v>
      </c>
      <c r="F70" s="282">
        <f t="shared" ref="F70:U70" si="29">F73</f>
        <v>0</v>
      </c>
      <c r="G70" s="282">
        <f t="shared" si="29"/>
        <v>0</v>
      </c>
      <c r="H70" s="282">
        <f t="shared" si="29"/>
        <v>0</v>
      </c>
      <c r="I70" s="282">
        <f t="shared" si="29"/>
        <v>0</v>
      </c>
      <c r="J70" s="282">
        <f t="shared" si="29"/>
        <v>0</v>
      </c>
      <c r="K70" s="282">
        <f t="shared" si="29"/>
        <v>0</v>
      </c>
      <c r="L70" s="282">
        <f t="shared" si="29"/>
        <v>0</v>
      </c>
      <c r="M70" s="282">
        <f t="shared" si="29"/>
        <v>0</v>
      </c>
      <c r="N70" s="282">
        <f t="shared" si="29"/>
        <v>0</v>
      </c>
      <c r="O70" s="282">
        <f t="shared" si="29"/>
        <v>0</v>
      </c>
      <c r="P70" s="282">
        <f t="shared" si="29"/>
        <v>0</v>
      </c>
      <c r="Q70" s="282">
        <f t="shared" si="29"/>
        <v>0</v>
      </c>
      <c r="R70" s="282">
        <f t="shared" si="29"/>
        <v>0</v>
      </c>
      <c r="S70" s="282">
        <f t="shared" si="29"/>
        <v>0</v>
      </c>
      <c r="T70" s="282">
        <f t="shared" si="29"/>
        <v>0</v>
      </c>
      <c r="U70" s="282">
        <f t="shared" si="29"/>
        <v>0</v>
      </c>
      <c r="V70" s="280" t="s">
        <v>165</v>
      </c>
      <c r="W70" s="280" t="s">
        <v>165</v>
      </c>
      <c r="X70" s="282">
        <f t="shared" ref="X70:AK70" si="30">X73</f>
        <v>2</v>
      </c>
      <c r="Y70" s="282">
        <f t="shared" si="30"/>
        <v>1</v>
      </c>
      <c r="Z70" s="282">
        <f t="shared" si="30"/>
        <v>2</v>
      </c>
      <c r="AA70" s="282">
        <f t="shared" si="30"/>
        <v>1</v>
      </c>
      <c r="AB70" s="282">
        <f t="shared" si="30"/>
        <v>1</v>
      </c>
      <c r="AC70" s="282">
        <f t="shared" si="30"/>
        <v>2</v>
      </c>
      <c r="AD70" s="282">
        <f t="shared" si="30"/>
        <v>2</v>
      </c>
      <c r="AE70" s="282">
        <f t="shared" si="30"/>
        <v>2</v>
      </c>
      <c r="AF70" s="109">
        <f t="shared" si="30"/>
        <v>2</v>
      </c>
      <c r="AG70" s="109">
        <f t="shared" si="30"/>
        <v>2</v>
      </c>
      <c r="AH70" s="109">
        <f t="shared" si="30"/>
        <v>2</v>
      </c>
      <c r="AI70" s="109">
        <f t="shared" si="30"/>
        <v>2</v>
      </c>
      <c r="AJ70" s="109">
        <f t="shared" si="30"/>
        <v>2</v>
      </c>
      <c r="AK70" s="109">
        <f t="shared" si="30"/>
        <v>2</v>
      </c>
      <c r="AL70" s="109">
        <v>0</v>
      </c>
      <c r="AM70" s="109">
        <f t="shared" ref="AM70:AU72" si="31">AM73</f>
        <v>2</v>
      </c>
      <c r="AN70" s="282">
        <f t="shared" si="31"/>
        <v>2</v>
      </c>
      <c r="AO70" s="282">
        <f t="shared" si="31"/>
        <v>0</v>
      </c>
      <c r="AP70" s="282">
        <f t="shared" si="31"/>
        <v>0</v>
      </c>
      <c r="AQ70" s="282">
        <f t="shared" si="31"/>
        <v>0</v>
      </c>
      <c r="AR70" s="282">
        <f t="shared" si="31"/>
        <v>0</v>
      </c>
      <c r="AS70" s="282">
        <f t="shared" si="31"/>
        <v>0</v>
      </c>
      <c r="AT70" s="282">
        <f t="shared" si="31"/>
        <v>0</v>
      </c>
      <c r="AU70" s="282">
        <f t="shared" si="31"/>
        <v>0</v>
      </c>
      <c r="AV70" s="280" t="s">
        <v>165</v>
      </c>
      <c r="AW70" s="280" t="s">
        <v>165</v>
      </c>
      <c r="AX70" s="280" t="s">
        <v>165</v>
      </c>
      <c r="AY70" s="280" t="s">
        <v>165</v>
      </c>
      <c r="AZ70" s="280" t="s">
        <v>165</v>
      </c>
      <c r="BA70" s="280" t="s">
        <v>165</v>
      </c>
      <c r="BB70" s="280" t="s">
        <v>165</v>
      </c>
      <c r="BC70" s="280" t="s">
        <v>165</v>
      </c>
      <c r="BD70" s="280" t="s">
        <v>165</v>
      </c>
      <c r="BE70" s="139">
        <f t="shared" ref="BE70:BE75" si="32">SUM(E70:BC70)</f>
        <v>29</v>
      </c>
      <c r="BF70" s="22"/>
    </row>
    <row r="71" spans="1:58" ht="15" customHeight="1" thickBot="1" x14ac:dyDescent="0.25">
      <c r="A71" s="365"/>
      <c r="B71" s="401"/>
      <c r="C71" s="401"/>
      <c r="D71" s="108" t="s">
        <v>54</v>
      </c>
      <c r="E71" s="121">
        <f>E74</f>
        <v>0</v>
      </c>
      <c r="F71" s="121">
        <f t="shared" ref="F71:U71" si="33">F74</f>
        <v>0</v>
      </c>
      <c r="G71" s="121">
        <f t="shared" si="33"/>
        <v>0</v>
      </c>
      <c r="H71" s="121">
        <f t="shared" si="33"/>
        <v>0</v>
      </c>
      <c r="I71" s="121">
        <f t="shared" si="33"/>
        <v>0</v>
      </c>
      <c r="J71" s="121">
        <f t="shared" si="33"/>
        <v>0</v>
      </c>
      <c r="K71" s="121">
        <f t="shared" si="33"/>
        <v>0</v>
      </c>
      <c r="L71" s="121">
        <f t="shared" si="33"/>
        <v>0</v>
      </c>
      <c r="M71" s="121">
        <f t="shared" si="33"/>
        <v>0</v>
      </c>
      <c r="N71" s="121">
        <f t="shared" si="33"/>
        <v>0</v>
      </c>
      <c r="O71" s="121">
        <f t="shared" si="33"/>
        <v>0</v>
      </c>
      <c r="P71" s="121">
        <f t="shared" si="33"/>
        <v>0</v>
      </c>
      <c r="Q71" s="121">
        <f t="shared" si="33"/>
        <v>0</v>
      </c>
      <c r="R71" s="121">
        <f t="shared" si="33"/>
        <v>0</v>
      </c>
      <c r="S71" s="121">
        <f t="shared" si="33"/>
        <v>0</v>
      </c>
      <c r="T71" s="121">
        <f t="shared" si="33"/>
        <v>0</v>
      </c>
      <c r="U71" s="121">
        <f t="shared" si="33"/>
        <v>0</v>
      </c>
      <c r="V71" s="138" t="s">
        <v>165</v>
      </c>
      <c r="W71" s="138" t="s">
        <v>165</v>
      </c>
      <c r="X71" s="121">
        <f t="shared" ref="X71:AK71" si="34">X74</f>
        <v>1</v>
      </c>
      <c r="Y71" s="121">
        <f t="shared" si="34"/>
        <v>1</v>
      </c>
      <c r="Z71" s="121">
        <f t="shared" si="34"/>
        <v>0</v>
      </c>
      <c r="AA71" s="121">
        <f t="shared" si="34"/>
        <v>1</v>
      </c>
      <c r="AB71" s="121">
        <f t="shared" si="34"/>
        <v>0</v>
      </c>
      <c r="AC71" s="121">
        <f t="shared" si="34"/>
        <v>1</v>
      </c>
      <c r="AD71" s="121">
        <f t="shared" si="34"/>
        <v>1</v>
      </c>
      <c r="AE71" s="121">
        <f t="shared" si="34"/>
        <v>1</v>
      </c>
      <c r="AF71" s="109">
        <f t="shared" si="34"/>
        <v>1</v>
      </c>
      <c r="AG71" s="109">
        <f t="shared" si="34"/>
        <v>1</v>
      </c>
      <c r="AH71" s="109">
        <f t="shared" si="34"/>
        <v>1</v>
      </c>
      <c r="AI71" s="109">
        <f t="shared" si="34"/>
        <v>1</v>
      </c>
      <c r="AJ71" s="109">
        <f t="shared" si="34"/>
        <v>1</v>
      </c>
      <c r="AK71" s="109">
        <f t="shared" si="34"/>
        <v>1</v>
      </c>
      <c r="AL71" s="109">
        <v>0</v>
      </c>
      <c r="AM71" s="109">
        <f t="shared" si="31"/>
        <v>1</v>
      </c>
      <c r="AN71" s="121">
        <f t="shared" si="31"/>
        <v>1</v>
      </c>
      <c r="AO71" s="121">
        <f t="shared" si="31"/>
        <v>0</v>
      </c>
      <c r="AP71" s="121">
        <f t="shared" si="31"/>
        <v>0</v>
      </c>
      <c r="AQ71" s="121">
        <f t="shared" si="31"/>
        <v>0</v>
      </c>
      <c r="AR71" s="121">
        <f t="shared" si="31"/>
        <v>0</v>
      </c>
      <c r="AS71" s="121">
        <f t="shared" si="31"/>
        <v>0</v>
      </c>
      <c r="AT71" s="121">
        <f t="shared" si="31"/>
        <v>0</v>
      </c>
      <c r="AU71" s="121">
        <f t="shared" si="31"/>
        <v>0</v>
      </c>
      <c r="AV71" s="138" t="s">
        <v>165</v>
      </c>
      <c r="AW71" s="138" t="s">
        <v>165</v>
      </c>
      <c r="AX71" s="138" t="s">
        <v>165</v>
      </c>
      <c r="AY71" s="138" t="s">
        <v>165</v>
      </c>
      <c r="AZ71" s="138" t="s">
        <v>165</v>
      </c>
      <c r="BA71" s="138" t="s">
        <v>165</v>
      </c>
      <c r="BB71" s="138" t="s">
        <v>165</v>
      </c>
      <c r="BC71" s="138" t="s">
        <v>165</v>
      </c>
      <c r="BD71" s="138" t="s">
        <v>165</v>
      </c>
      <c r="BE71" s="139">
        <f t="shared" si="32"/>
        <v>14</v>
      </c>
      <c r="BF71" s="22"/>
    </row>
    <row r="72" spans="1:58" ht="15" customHeight="1" thickBot="1" x14ac:dyDescent="0.25">
      <c r="A72" s="365"/>
      <c r="B72" s="402"/>
      <c r="C72" s="402"/>
      <c r="D72" s="108" t="s">
        <v>118</v>
      </c>
      <c r="E72" s="282">
        <f>E75</f>
        <v>0</v>
      </c>
      <c r="F72" s="282">
        <f t="shared" ref="F72:U72" si="35">F75</f>
        <v>0</v>
      </c>
      <c r="G72" s="282">
        <f t="shared" si="35"/>
        <v>0</v>
      </c>
      <c r="H72" s="282">
        <f t="shared" si="35"/>
        <v>0</v>
      </c>
      <c r="I72" s="282">
        <f t="shared" si="35"/>
        <v>0</v>
      </c>
      <c r="J72" s="282">
        <f t="shared" si="35"/>
        <v>0</v>
      </c>
      <c r="K72" s="282">
        <f t="shared" si="35"/>
        <v>0</v>
      </c>
      <c r="L72" s="282">
        <f t="shared" si="35"/>
        <v>0</v>
      </c>
      <c r="M72" s="282">
        <f t="shared" si="35"/>
        <v>0</v>
      </c>
      <c r="N72" s="282">
        <f t="shared" si="35"/>
        <v>0</v>
      </c>
      <c r="O72" s="282">
        <f t="shared" si="35"/>
        <v>0</v>
      </c>
      <c r="P72" s="282">
        <f t="shared" si="35"/>
        <v>0</v>
      </c>
      <c r="Q72" s="282">
        <f t="shared" si="35"/>
        <v>0</v>
      </c>
      <c r="R72" s="282">
        <f t="shared" si="35"/>
        <v>0</v>
      </c>
      <c r="S72" s="282">
        <f t="shared" si="35"/>
        <v>0</v>
      </c>
      <c r="T72" s="282">
        <f t="shared" si="35"/>
        <v>0</v>
      </c>
      <c r="U72" s="282">
        <f t="shared" si="35"/>
        <v>0</v>
      </c>
      <c r="V72" s="138" t="s">
        <v>165</v>
      </c>
      <c r="W72" s="138" t="s">
        <v>165</v>
      </c>
      <c r="X72" s="121">
        <f t="shared" ref="X72:AK72" si="36">X75</f>
        <v>0</v>
      </c>
      <c r="Y72" s="121">
        <f t="shared" si="36"/>
        <v>0</v>
      </c>
      <c r="Z72" s="121">
        <f t="shared" si="36"/>
        <v>0</v>
      </c>
      <c r="AA72" s="121">
        <f t="shared" si="36"/>
        <v>0</v>
      </c>
      <c r="AB72" s="121">
        <f t="shared" si="36"/>
        <v>0</v>
      </c>
      <c r="AC72" s="121">
        <f t="shared" si="36"/>
        <v>0</v>
      </c>
      <c r="AD72" s="121">
        <f t="shared" si="36"/>
        <v>0</v>
      </c>
      <c r="AE72" s="121">
        <f t="shared" si="36"/>
        <v>0</v>
      </c>
      <c r="AF72" s="109">
        <f t="shared" si="36"/>
        <v>0</v>
      </c>
      <c r="AG72" s="109">
        <f t="shared" si="36"/>
        <v>0</v>
      </c>
      <c r="AH72" s="109">
        <f t="shared" si="36"/>
        <v>0</v>
      </c>
      <c r="AI72" s="109">
        <f t="shared" si="36"/>
        <v>0</v>
      </c>
      <c r="AJ72" s="109">
        <f t="shared" si="36"/>
        <v>0</v>
      </c>
      <c r="AK72" s="109">
        <f t="shared" si="36"/>
        <v>0</v>
      </c>
      <c r="AL72" s="109">
        <v>0</v>
      </c>
      <c r="AM72" s="109">
        <f t="shared" si="31"/>
        <v>0</v>
      </c>
      <c r="AN72" s="121">
        <f t="shared" si="31"/>
        <v>0</v>
      </c>
      <c r="AO72" s="121">
        <f t="shared" si="31"/>
        <v>0</v>
      </c>
      <c r="AP72" s="121">
        <f t="shared" si="31"/>
        <v>0</v>
      </c>
      <c r="AQ72" s="121">
        <f t="shared" si="31"/>
        <v>0</v>
      </c>
      <c r="AR72" s="121">
        <f t="shared" si="31"/>
        <v>0</v>
      </c>
      <c r="AS72" s="121">
        <f t="shared" si="31"/>
        <v>0</v>
      </c>
      <c r="AT72" s="121">
        <f t="shared" si="31"/>
        <v>0</v>
      </c>
      <c r="AU72" s="121">
        <v>0</v>
      </c>
      <c r="AV72" s="138" t="s">
        <v>165</v>
      </c>
      <c r="AW72" s="138" t="s">
        <v>165</v>
      </c>
      <c r="AX72" s="138" t="s">
        <v>165</v>
      </c>
      <c r="AY72" s="138" t="s">
        <v>165</v>
      </c>
      <c r="AZ72" s="138" t="s">
        <v>165</v>
      </c>
      <c r="BA72" s="138" t="s">
        <v>165</v>
      </c>
      <c r="BB72" s="138" t="s">
        <v>165</v>
      </c>
      <c r="BC72" s="138" t="s">
        <v>165</v>
      </c>
      <c r="BD72" s="138" t="s">
        <v>165</v>
      </c>
      <c r="BE72" s="139">
        <f t="shared" si="32"/>
        <v>0</v>
      </c>
      <c r="BF72" s="22"/>
    </row>
    <row r="73" spans="1:58" ht="14.25" customHeight="1" thickBot="1" x14ac:dyDescent="0.25">
      <c r="A73" s="365"/>
      <c r="B73" s="326" t="s">
        <v>307</v>
      </c>
      <c r="C73" s="326" t="s">
        <v>308</v>
      </c>
      <c r="D73" s="17" t="s">
        <v>53</v>
      </c>
      <c r="E73" s="292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24">
        <v>0</v>
      </c>
      <c r="V73" s="125" t="s">
        <v>165</v>
      </c>
      <c r="W73" s="125" t="s">
        <v>165</v>
      </c>
      <c r="X73" s="111">
        <v>2</v>
      </c>
      <c r="Y73" s="111">
        <v>1</v>
      </c>
      <c r="Z73" s="111">
        <v>2</v>
      </c>
      <c r="AA73" s="111">
        <v>1</v>
      </c>
      <c r="AB73" s="111">
        <v>1</v>
      </c>
      <c r="AC73" s="111">
        <v>2</v>
      </c>
      <c r="AD73" s="111">
        <v>2</v>
      </c>
      <c r="AE73" s="111">
        <v>2</v>
      </c>
      <c r="AF73" s="111">
        <v>2</v>
      </c>
      <c r="AG73" s="111">
        <v>2</v>
      </c>
      <c r="AH73" s="111">
        <v>2</v>
      </c>
      <c r="AI73" s="111">
        <v>2</v>
      </c>
      <c r="AJ73" s="111">
        <v>2</v>
      </c>
      <c r="AK73" s="111">
        <v>2</v>
      </c>
      <c r="AL73" s="111">
        <v>2</v>
      </c>
      <c r="AM73" s="111">
        <v>2</v>
      </c>
      <c r="AN73" s="111">
        <v>2</v>
      </c>
      <c r="AO73" s="111"/>
      <c r="AP73" s="111"/>
      <c r="AQ73" s="111"/>
      <c r="AR73" s="111"/>
      <c r="AS73" s="111"/>
      <c r="AT73" s="111"/>
      <c r="AU73" s="17">
        <v>0</v>
      </c>
      <c r="AV73" s="125" t="s">
        <v>165</v>
      </c>
      <c r="AW73" s="125" t="s">
        <v>165</v>
      </c>
      <c r="AX73" s="125" t="s">
        <v>165</v>
      </c>
      <c r="AY73" s="125" t="s">
        <v>165</v>
      </c>
      <c r="AZ73" s="125" t="s">
        <v>165</v>
      </c>
      <c r="BA73" s="125" t="s">
        <v>165</v>
      </c>
      <c r="BB73" s="125" t="s">
        <v>165</v>
      </c>
      <c r="BC73" s="125" t="s">
        <v>165</v>
      </c>
      <c r="BD73" s="125" t="s">
        <v>165</v>
      </c>
      <c r="BE73" s="112">
        <f t="shared" si="32"/>
        <v>31</v>
      </c>
      <c r="BF73" s="22"/>
    </row>
    <row r="74" spans="1:58" ht="14.25" customHeight="1" thickBot="1" x14ac:dyDescent="0.25">
      <c r="A74" s="365"/>
      <c r="B74" s="327"/>
      <c r="C74" s="327"/>
      <c r="D74" s="17" t="s">
        <v>54</v>
      </c>
      <c r="E74" s="294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24">
        <v>0</v>
      </c>
      <c r="V74" s="125" t="s">
        <v>165</v>
      </c>
      <c r="W74" s="125" t="s">
        <v>165</v>
      </c>
      <c r="X74" s="111">
        <v>1</v>
      </c>
      <c r="Y74" s="111">
        <v>1</v>
      </c>
      <c r="Z74" s="111"/>
      <c r="AA74" s="111">
        <v>1</v>
      </c>
      <c r="AB74" s="111"/>
      <c r="AC74" s="111">
        <v>1</v>
      </c>
      <c r="AD74" s="111">
        <v>1</v>
      </c>
      <c r="AE74" s="111">
        <v>1</v>
      </c>
      <c r="AF74" s="111">
        <v>1</v>
      </c>
      <c r="AG74" s="111">
        <v>1</v>
      </c>
      <c r="AH74" s="111">
        <v>1</v>
      </c>
      <c r="AI74" s="111">
        <v>1</v>
      </c>
      <c r="AJ74" s="111">
        <v>1</v>
      </c>
      <c r="AK74" s="111">
        <v>1</v>
      </c>
      <c r="AL74" s="111">
        <v>1</v>
      </c>
      <c r="AM74" s="111">
        <v>1</v>
      </c>
      <c r="AN74" s="111">
        <v>1</v>
      </c>
      <c r="AO74" s="17"/>
      <c r="AP74" s="17"/>
      <c r="AQ74" s="17"/>
      <c r="AR74" s="17"/>
      <c r="AS74" s="17"/>
      <c r="AT74" s="17"/>
      <c r="AU74" s="17">
        <v>0</v>
      </c>
      <c r="AV74" s="125" t="s">
        <v>165</v>
      </c>
      <c r="AW74" s="125" t="s">
        <v>165</v>
      </c>
      <c r="AX74" s="125" t="s">
        <v>165</v>
      </c>
      <c r="AY74" s="125" t="s">
        <v>165</v>
      </c>
      <c r="AZ74" s="125" t="s">
        <v>165</v>
      </c>
      <c r="BA74" s="125" t="s">
        <v>165</v>
      </c>
      <c r="BB74" s="125" t="s">
        <v>165</v>
      </c>
      <c r="BC74" s="125" t="s">
        <v>165</v>
      </c>
      <c r="BD74" s="125" t="s">
        <v>165</v>
      </c>
      <c r="BE74" s="112">
        <f t="shared" si="32"/>
        <v>15</v>
      </c>
      <c r="BF74" s="22"/>
    </row>
    <row r="75" spans="1:58" ht="14.25" customHeight="1" thickBot="1" x14ac:dyDescent="0.25">
      <c r="A75" s="365"/>
      <c r="B75" s="328"/>
      <c r="C75" s="328"/>
      <c r="D75" s="17" t="s">
        <v>118</v>
      </c>
      <c r="E75" s="295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24">
        <v>0</v>
      </c>
      <c r="V75" s="125" t="s">
        <v>165</v>
      </c>
      <c r="W75" s="125" t="s">
        <v>165</v>
      </c>
      <c r="X75" s="111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>
        <v>0</v>
      </c>
      <c r="AV75" s="125" t="s">
        <v>165</v>
      </c>
      <c r="AW75" s="125" t="s">
        <v>165</v>
      </c>
      <c r="AX75" s="125" t="s">
        <v>165</v>
      </c>
      <c r="AY75" s="125" t="s">
        <v>165</v>
      </c>
      <c r="AZ75" s="125" t="s">
        <v>165</v>
      </c>
      <c r="BA75" s="125" t="s">
        <v>165</v>
      </c>
      <c r="BB75" s="125" t="s">
        <v>165</v>
      </c>
      <c r="BC75" s="125" t="s">
        <v>165</v>
      </c>
      <c r="BD75" s="125" t="s">
        <v>165</v>
      </c>
      <c r="BE75" s="112">
        <f t="shared" si="32"/>
        <v>0</v>
      </c>
      <c r="BF75" s="22"/>
    </row>
    <row r="76" spans="1:58" ht="15" customHeight="1" thickBot="1" x14ac:dyDescent="0.25">
      <c r="A76" s="365"/>
      <c r="B76" s="400" t="s">
        <v>28</v>
      </c>
      <c r="C76" s="400" t="s">
        <v>309</v>
      </c>
      <c r="D76" s="108" t="s">
        <v>53</v>
      </c>
      <c r="E76" s="282">
        <f>E79</f>
        <v>0</v>
      </c>
      <c r="F76" s="282">
        <f t="shared" ref="F76:AU76" si="37">F79</f>
        <v>0</v>
      </c>
      <c r="G76" s="282">
        <f t="shared" si="37"/>
        <v>0</v>
      </c>
      <c r="H76" s="282">
        <f t="shared" si="37"/>
        <v>0</v>
      </c>
      <c r="I76" s="282">
        <f t="shared" si="37"/>
        <v>0</v>
      </c>
      <c r="J76" s="282">
        <f t="shared" si="37"/>
        <v>0</v>
      </c>
      <c r="K76" s="282">
        <f t="shared" si="37"/>
        <v>0</v>
      </c>
      <c r="L76" s="282">
        <f t="shared" si="37"/>
        <v>0</v>
      </c>
      <c r="M76" s="282">
        <f t="shared" si="37"/>
        <v>0</v>
      </c>
      <c r="N76" s="282">
        <f t="shared" si="37"/>
        <v>0</v>
      </c>
      <c r="O76" s="282">
        <f t="shared" si="37"/>
        <v>0</v>
      </c>
      <c r="P76" s="282">
        <f t="shared" si="37"/>
        <v>0</v>
      </c>
      <c r="Q76" s="282">
        <f t="shared" si="37"/>
        <v>0</v>
      </c>
      <c r="R76" s="282">
        <f t="shared" si="37"/>
        <v>0</v>
      </c>
      <c r="S76" s="282">
        <f t="shared" si="37"/>
        <v>0</v>
      </c>
      <c r="T76" s="282">
        <f t="shared" si="37"/>
        <v>0</v>
      </c>
      <c r="U76" s="282">
        <f t="shared" si="37"/>
        <v>0</v>
      </c>
      <c r="V76" s="280" t="s">
        <v>165</v>
      </c>
      <c r="W76" s="280" t="s">
        <v>165</v>
      </c>
      <c r="X76" s="282">
        <f t="shared" si="37"/>
        <v>4</v>
      </c>
      <c r="Y76" s="282">
        <f t="shared" si="37"/>
        <v>4</v>
      </c>
      <c r="Z76" s="282">
        <f t="shared" si="37"/>
        <v>3</v>
      </c>
      <c r="AA76" s="282">
        <f t="shared" si="37"/>
        <v>4</v>
      </c>
      <c r="AB76" s="282">
        <f t="shared" si="37"/>
        <v>3</v>
      </c>
      <c r="AC76" s="282">
        <f t="shared" si="37"/>
        <v>3</v>
      </c>
      <c r="AD76" s="282">
        <f t="shared" si="37"/>
        <v>3</v>
      </c>
      <c r="AE76" s="282">
        <f t="shared" si="37"/>
        <v>4</v>
      </c>
      <c r="AF76" s="109">
        <f t="shared" si="37"/>
        <v>4</v>
      </c>
      <c r="AG76" s="109">
        <f t="shared" si="37"/>
        <v>4</v>
      </c>
      <c r="AH76" s="109">
        <f t="shared" si="37"/>
        <v>4</v>
      </c>
      <c r="AI76" s="109">
        <f t="shared" si="37"/>
        <v>4</v>
      </c>
      <c r="AJ76" s="109">
        <f t="shared" si="37"/>
        <v>4</v>
      </c>
      <c r="AK76" s="109">
        <f t="shared" si="37"/>
        <v>4</v>
      </c>
      <c r="AL76" s="109">
        <v>0</v>
      </c>
      <c r="AM76" s="109">
        <f t="shared" ref="AM76" si="38">AM79</f>
        <v>4</v>
      </c>
      <c r="AN76" s="282">
        <f t="shared" ref="AN76:AT76" si="39">AN79</f>
        <v>4</v>
      </c>
      <c r="AO76" s="282">
        <f t="shared" si="39"/>
        <v>0</v>
      </c>
      <c r="AP76" s="282">
        <f t="shared" si="39"/>
        <v>0</v>
      </c>
      <c r="AQ76" s="282">
        <f t="shared" si="39"/>
        <v>0</v>
      </c>
      <c r="AR76" s="282">
        <f t="shared" si="39"/>
        <v>0</v>
      </c>
      <c r="AS76" s="282">
        <f t="shared" si="39"/>
        <v>0</v>
      </c>
      <c r="AT76" s="282">
        <f t="shared" si="39"/>
        <v>0</v>
      </c>
      <c r="AU76" s="282">
        <f t="shared" si="37"/>
        <v>0</v>
      </c>
      <c r="AV76" s="280" t="s">
        <v>165</v>
      </c>
      <c r="AW76" s="280" t="s">
        <v>165</v>
      </c>
      <c r="AX76" s="280" t="s">
        <v>165</v>
      </c>
      <c r="AY76" s="280" t="s">
        <v>165</v>
      </c>
      <c r="AZ76" s="280" t="s">
        <v>165</v>
      </c>
      <c r="BA76" s="280" t="s">
        <v>165</v>
      </c>
      <c r="BB76" s="280" t="s">
        <v>165</v>
      </c>
      <c r="BC76" s="280" t="s">
        <v>165</v>
      </c>
      <c r="BD76" s="280" t="s">
        <v>165</v>
      </c>
      <c r="BE76" s="139">
        <f t="shared" si="3"/>
        <v>60</v>
      </c>
      <c r="BF76" s="22"/>
    </row>
    <row r="77" spans="1:58" ht="15" customHeight="1" thickBot="1" x14ac:dyDescent="0.25">
      <c r="A77" s="365"/>
      <c r="B77" s="401"/>
      <c r="C77" s="401"/>
      <c r="D77" s="108" t="s">
        <v>54</v>
      </c>
      <c r="E77" s="121">
        <f>E80</f>
        <v>0</v>
      </c>
      <c r="F77" s="121">
        <f t="shared" ref="F77:AU77" si="40">F80</f>
        <v>0</v>
      </c>
      <c r="G77" s="121">
        <f t="shared" si="40"/>
        <v>0</v>
      </c>
      <c r="H77" s="121">
        <f t="shared" si="40"/>
        <v>0</v>
      </c>
      <c r="I77" s="121">
        <f t="shared" si="40"/>
        <v>0</v>
      </c>
      <c r="J77" s="121">
        <f t="shared" si="40"/>
        <v>0</v>
      </c>
      <c r="K77" s="121">
        <f t="shared" si="40"/>
        <v>0</v>
      </c>
      <c r="L77" s="121">
        <f t="shared" si="40"/>
        <v>0</v>
      </c>
      <c r="M77" s="121">
        <f t="shared" si="40"/>
        <v>0</v>
      </c>
      <c r="N77" s="121">
        <f t="shared" si="40"/>
        <v>0</v>
      </c>
      <c r="O77" s="121">
        <f t="shared" si="40"/>
        <v>0</v>
      </c>
      <c r="P77" s="121">
        <f t="shared" si="40"/>
        <v>0</v>
      </c>
      <c r="Q77" s="121">
        <f t="shared" si="40"/>
        <v>0</v>
      </c>
      <c r="R77" s="121">
        <f t="shared" si="40"/>
        <v>0</v>
      </c>
      <c r="S77" s="121">
        <f t="shared" si="40"/>
        <v>0</v>
      </c>
      <c r="T77" s="121">
        <f t="shared" si="40"/>
        <v>0</v>
      </c>
      <c r="U77" s="121">
        <f t="shared" si="40"/>
        <v>0</v>
      </c>
      <c r="V77" s="138" t="s">
        <v>165</v>
      </c>
      <c r="W77" s="138" t="s">
        <v>165</v>
      </c>
      <c r="X77" s="121">
        <f t="shared" si="40"/>
        <v>2</v>
      </c>
      <c r="Y77" s="121">
        <f t="shared" si="40"/>
        <v>2</v>
      </c>
      <c r="Z77" s="121">
        <f t="shared" si="40"/>
        <v>2</v>
      </c>
      <c r="AA77" s="121">
        <f t="shared" si="40"/>
        <v>2</v>
      </c>
      <c r="AB77" s="121">
        <f t="shared" si="40"/>
        <v>2</v>
      </c>
      <c r="AC77" s="121">
        <f t="shared" si="40"/>
        <v>1</v>
      </c>
      <c r="AD77" s="121">
        <f t="shared" si="40"/>
        <v>1</v>
      </c>
      <c r="AE77" s="121">
        <f t="shared" si="40"/>
        <v>2</v>
      </c>
      <c r="AF77" s="109">
        <f t="shared" si="40"/>
        <v>2</v>
      </c>
      <c r="AG77" s="109">
        <f t="shared" si="40"/>
        <v>2</v>
      </c>
      <c r="AH77" s="109">
        <f t="shared" si="40"/>
        <v>2</v>
      </c>
      <c r="AI77" s="109">
        <f t="shared" si="40"/>
        <v>2</v>
      </c>
      <c r="AJ77" s="109">
        <f t="shared" si="40"/>
        <v>2</v>
      </c>
      <c r="AK77" s="109">
        <f t="shared" si="40"/>
        <v>2</v>
      </c>
      <c r="AL77" s="109">
        <v>0</v>
      </c>
      <c r="AM77" s="109">
        <f t="shared" ref="AM77" si="41">AM80</f>
        <v>2</v>
      </c>
      <c r="AN77" s="121">
        <f t="shared" ref="AN77:AT77" si="42">AN80</f>
        <v>2</v>
      </c>
      <c r="AO77" s="121">
        <f t="shared" si="42"/>
        <v>0</v>
      </c>
      <c r="AP77" s="121">
        <f t="shared" si="42"/>
        <v>0</v>
      </c>
      <c r="AQ77" s="121">
        <f t="shared" si="42"/>
        <v>0</v>
      </c>
      <c r="AR77" s="121">
        <f t="shared" si="42"/>
        <v>0</v>
      </c>
      <c r="AS77" s="121">
        <f t="shared" si="42"/>
        <v>0</v>
      </c>
      <c r="AT77" s="121">
        <f t="shared" si="42"/>
        <v>0</v>
      </c>
      <c r="AU77" s="121">
        <f t="shared" si="40"/>
        <v>0</v>
      </c>
      <c r="AV77" s="138" t="s">
        <v>165</v>
      </c>
      <c r="AW77" s="138" t="s">
        <v>165</v>
      </c>
      <c r="AX77" s="138" t="s">
        <v>165</v>
      </c>
      <c r="AY77" s="138" t="s">
        <v>165</v>
      </c>
      <c r="AZ77" s="138" t="s">
        <v>165</v>
      </c>
      <c r="BA77" s="138" t="s">
        <v>165</v>
      </c>
      <c r="BB77" s="138" t="s">
        <v>165</v>
      </c>
      <c r="BC77" s="138" t="s">
        <v>165</v>
      </c>
      <c r="BD77" s="138" t="s">
        <v>165</v>
      </c>
      <c r="BE77" s="139">
        <f t="shared" si="3"/>
        <v>30</v>
      </c>
      <c r="BF77" s="22"/>
    </row>
    <row r="78" spans="1:58" ht="15" customHeight="1" thickBot="1" x14ac:dyDescent="0.25">
      <c r="A78" s="365"/>
      <c r="B78" s="402"/>
      <c r="C78" s="402"/>
      <c r="D78" s="108" t="s">
        <v>118</v>
      </c>
      <c r="E78" s="282">
        <f>E81</f>
        <v>0</v>
      </c>
      <c r="F78" s="282">
        <f t="shared" ref="F78:AK78" si="43">F81</f>
        <v>0</v>
      </c>
      <c r="G78" s="282">
        <f t="shared" si="43"/>
        <v>0</v>
      </c>
      <c r="H78" s="282">
        <f t="shared" si="43"/>
        <v>0</v>
      </c>
      <c r="I78" s="282">
        <f t="shared" si="43"/>
        <v>0</v>
      </c>
      <c r="J78" s="282">
        <f t="shared" si="43"/>
        <v>0</v>
      </c>
      <c r="K78" s="282">
        <f t="shared" si="43"/>
        <v>0</v>
      </c>
      <c r="L78" s="282">
        <f t="shared" si="43"/>
        <v>0</v>
      </c>
      <c r="M78" s="282">
        <f t="shared" si="43"/>
        <v>0</v>
      </c>
      <c r="N78" s="282">
        <f t="shared" si="43"/>
        <v>0</v>
      </c>
      <c r="O78" s="282">
        <f t="shared" si="43"/>
        <v>0</v>
      </c>
      <c r="P78" s="282">
        <f t="shared" si="43"/>
        <v>0</v>
      </c>
      <c r="Q78" s="282">
        <f t="shared" si="43"/>
        <v>0</v>
      </c>
      <c r="R78" s="282">
        <f t="shared" si="43"/>
        <v>0</v>
      </c>
      <c r="S78" s="282">
        <f t="shared" si="43"/>
        <v>0</v>
      </c>
      <c r="T78" s="282">
        <f t="shared" si="43"/>
        <v>0</v>
      </c>
      <c r="U78" s="282">
        <f t="shared" si="43"/>
        <v>0</v>
      </c>
      <c r="V78" s="138" t="s">
        <v>165</v>
      </c>
      <c r="W78" s="138" t="s">
        <v>165</v>
      </c>
      <c r="X78" s="121">
        <f t="shared" si="43"/>
        <v>0</v>
      </c>
      <c r="Y78" s="121">
        <f t="shared" si="43"/>
        <v>0</v>
      </c>
      <c r="Z78" s="121">
        <f t="shared" si="43"/>
        <v>0</v>
      </c>
      <c r="AA78" s="121">
        <f t="shared" si="43"/>
        <v>0</v>
      </c>
      <c r="AB78" s="121">
        <f t="shared" si="43"/>
        <v>0</v>
      </c>
      <c r="AC78" s="121">
        <f t="shared" si="43"/>
        <v>0</v>
      </c>
      <c r="AD78" s="121">
        <f t="shared" si="43"/>
        <v>0</v>
      </c>
      <c r="AE78" s="121">
        <f t="shared" si="43"/>
        <v>0</v>
      </c>
      <c r="AF78" s="109">
        <f t="shared" si="43"/>
        <v>0</v>
      </c>
      <c r="AG78" s="109">
        <f t="shared" si="43"/>
        <v>0</v>
      </c>
      <c r="AH78" s="109">
        <f t="shared" si="43"/>
        <v>0</v>
      </c>
      <c r="AI78" s="109">
        <f t="shared" si="43"/>
        <v>0</v>
      </c>
      <c r="AJ78" s="109">
        <f t="shared" si="43"/>
        <v>0</v>
      </c>
      <c r="AK78" s="109">
        <f t="shared" si="43"/>
        <v>0</v>
      </c>
      <c r="AL78" s="109">
        <v>0</v>
      </c>
      <c r="AM78" s="109">
        <f t="shared" ref="AM78" si="44">AM81</f>
        <v>0</v>
      </c>
      <c r="AN78" s="121">
        <f t="shared" ref="AN78:AT78" si="45">AN81</f>
        <v>0</v>
      </c>
      <c r="AO78" s="121">
        <f t="shared" si="45"/>
        <v>0</v>
      </c>
      <c r="AP78" s="121">
        <f t="shared" si="45"/>
        <v>0</v>
      </c>
      <c r="AQ78" s="121">
        <f t="shared" si="45"/>
        <v>0</v>
      </c>
      <c r="AR78" s="121">
        <f t="shared" si="45"/>
        <v>0</v>
      </c>
      <c r="AS78" s="121">
        <f t="shared" si="45"/>
        <v>0</v>
      </c>
      <c r="AT78" s="121">
        <f t="shared" si="45"/>
        <v>0</v>
      </c>
      <c r="AU78" s="121">
        <v>0</v>
      </c>
      <c r="AV78" s="138" t="s">
        <v>165</v>
      </c>
      <c r="AW78" s="138" t="s">
        <v>165</v>
      </c>
      <c r="AX78" s="138" t="s">
        <v>165</v>
      </c>
      <c r="AY78" s="138" t="s">
        <v>165</v>
      </c>
      <c r="AZ78" s="138" t="s">
        <v>165</v>
      </c>
      <c r="BA78" s="138" t="s">
        <v>165</v>
      </c>
      <c r="BB78" s="138" t="s">
        <v>165</v>
      </c>
      <c r="BC78" s="138" t="s">
        <v>165</v>
      </c>
      <c r="BD78" s="138" t="s">
        <v>165</v>
      </c>
      <c r="BE78" s="139">
        <f t="shared" si="3"/>
        <v>0</v>
      </c>
      <c r="BF78" s="22"/>
    </row>
    <row r="79" spans="1:58" ht="12.75" customHeight="1" thickBot="1" x14ac:dyDescent="0.25">
      <c r="A79" s="365"/>
      <c r="B79" s="326" t="s">
        <v>310</v>
      </c>
      <c r="C79" s="326" t="s">
        <v>311</v>
      </c>
      <c r="D79" s="17" t="s">
        <v>53</v>
      </c>
      <c r="E79" s="292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24">
        <v>0</v>
      </c>
      <c r="V79" s="125" t="s">
        <v>165</v>
      </c>
      <c r="W79" s="125" t="s">
        <v>165</v>
      </c>
      <c r="X79" s="111">
        <v>4</v>
      </c>
      <c r="Y79" s="111">
        <v>4</v>
      </c>
      <c r="Z79" s="111">
        <v>3</v>
      </c>
      <c r="AA79" s="111">
        <v>4</v>
      </c>
      <c r="AB79" s="111">
        <v>3</v>
      </c>
      <c r="AC79" s="111">
        <v>3</v>
      </c>
      <c r="AD79" s="111">
        <v>3</v>
      </c>
      <c r="AE79" s="111">
        <v>4</v>
      </c>
      <c r="AF79" s="111">
        <v>4</v>
      </c>
      <c r="AG79" s="111">
        <v>4</v>
      </c>
      <c r="AH79" s="111">
        <v>4</v>
      </c>
      <c r="AI79" s="111">
        <v>4</v>
      </c>
      <c r="AJ79" s="111">
        <v>4</v>
      </c>
      <c r="AK79" s="111">
        <v>4</v>
      </c>
      <c r="AL79" s="111">
        <v>4</v>
      </c>
      <c r="AM79" s="111">
        <v>4</v>
      </c>
      <c r="AN79" s="111">
        <v>4</v>
      </c>
      <c r="AO79" s="111"/>
      <c r="AP79" s="111"/>
      <c r="AQ79" s="111"/>
      <c r="AR79" s="111"/>
      <c r="AS79" s="111"/>
      <c r="AT79" s="111"/>
      <c r="AU79" s="17">
        <v>0</v>
      </c>
      <c r="AV79" s="125" t="s">
        <v>165</v>
      </c>
      <c r="AW79" s="125" t="s">
        <v>165</v>
      </c>
      <c r="AX79" s="125" t="s">
        <v>165</v>
      </c>
      <c r="AY79" s="125" t="s">
        <v>165</v>
      </c>
      <c r="AZ79" s="125" t="s">
        <v>165</v>
      </c>
      <c r="BA79" s="125" t="s">
        <v>165</v>
      </c>
      <c r="BB79" s="125" t="s">
        <v>165</v>
      </c>
      <c r="BC79" s="125" t="s">
        <v>165</v>
      </c>
      <c r="BD79" s="125" t="s">
        <v>165</v>
      </c>
      <c r="BE79" s="112">
        <f t="shared" si="3"/>
        <v>64</v>
      </c>
      <c r="BF79" s="22"/>
    </row>
    <row r="80" spans="1:58" ht="12.75" customHeight="1" thickBot="1" x14ac:dyDescent="0.25">
      <c r="A80" s="365"/>
      <c r="B80" s="327"/>
      <c r="C80" s="327"/>
      <c r="D80" s="17" t="s">
        <v>54</v>
      </c>
      <c r="E80" s="294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24">
        <v>0</v>
      </c>
      <c r="V80" s="125" t="s">
        <v>165</v>
      </c>
      <c r="W80" s="125" t="s">
        <v>165</v>
      </c>
      <c r="X80" s="111">
        <v>2</v>
      </c>
      <c r="Y80" s="111">
        <v>2</v>
      </c>
      <c r="Z80" s="111">
        <v>2</v>
      </c>
      <c r="AA80" s="111">
        <v>2</v>
      </c>
      <c r="AB80" s="111">
        <v>2</v>
      </c>
      <c r="AC80" s="111">
        <v>1</v>
      </c>
      <c r="AD80" s="111">
        <v>1</v>
      </c>
      <c r="AE80" s="111">
        <v>2</v>
      </c>
      <c r="AF80" s="111">
        <v>2</v>
      </c>
      <c r="AG80" s="111">
        <v>2</v>
      </c>
      <c r="AH80" s="111">
        <v>2</v>
      </c>
      <c r="AI80" s="111">
        <v>2</v>
      </c>
      <c r="AJ80" s="111">
        <v>2</v>
      </c>
      <c r="AK80" s="111">
        <v>2</v>
      </c>
      <c r="AL80" s="111">
        <v>2</v>
      </c>
      <c r="AM80" s="111">
        <v>2</v>
      </c>
      <c r="AN80" s="111">
        <v>2</v>
      </c>
      <c r="AO80" s="17"/>
      <c r="AP80" s="17"/>
      <c r="AQ80" s="17"/>
      <c r="AR80" s="17"/>
      <c r="AS80" s="17"/>
      <c r="AT80" s="17"/>
      <c r="AU80" s="17">
        <v>0</v>
      </c>
      <c r="AV80" s="125" t="s">
        <v>165</v>
      </c>
      <c r="AW80" s="125" t="s">
        <v>165</v>
      </c>
      <c r="AX80" s="125" t="s">
        <v>165</v>
      </c>
      <c r="AY80" s="125" t="s">
        <v>165</v>
      </c>
      <c r="AZ80" s="125" t="s">
        <v>165</v>
      </c>
      <c r="BA80" s="125" t="s">
        <v>165</v>
      </c>
      <c r="BB80" s="125" t="s">
        <v>165</v>
      </c>
      <c r="BC80" s="125" t="s">
        <v>165</v>
      </c>
      <c r="BD80" s="125" t="s">
        <v>165</v>
      </c>
      <c r="BE80" s="112">
        <f t="shared" si="3"/>
        <v>32</v>
      </c>
      <c r="BF80" s="22"/>
    </row>
    <row r="81" spans="1:58" ht="12.75" customHeight="1" thickBot="1" x14ac:dyDescent="0.25">
      <c r="A81" s="365"/>
      <c r="B81" s="328"/>
      <c r="C81" s="328"/>
      <c r="D81" s="17" t="s">
        <v>118</v>
      </c>
      <c r="E81" s="295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24">
        <v>0</v>
      </c>
      <c r="V81" s="125" t="s">
        <v>165</v>
      </c>
      <c r="W81" s="125" t="s">
        <v>165</v>
      </c>
      <c r="X81" s="111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>
        <v>0</v>
      </c>
      <c r="AV81" s="125" t="s">
        <v>165</v>
      </c>
      <c r="AW81" s="125" t="s">
        <v>165</v>
      </c>
      <c r="AX81" s="125" t="s">
        <v>165</v>
      </c>
      <c r="AY81" s="125" t="s">
        <v>165</v>
      </c>
      <c r="AZ81" s="125" t="s">
        <v>165</v>
      </c>
      <c r="BA81" s="125" t="s">
        <v>165</v>
      </c>
      <c r="BB81" s="125" t="s">
        <v>165</v>
      </c>
      <c r="BC81" s="125" t="s">
        <v>165</v>
      </c>
      <c r="BD81" s="125" t="s">
        <v>165</v>
      </c>
      <c r="BE81" s="112">
        <f t="shared" si="3"/>
        <v>0</v>
      </c>
      <c r="BF81" s="22"/>
    </row>
    <row r="82" spans="1:58" ht="15" customHeight="1" thickBot="1" x14ac:dyDescent="0.25">
      <c r="A82" s="365"/>
      <c r="B82" s="400" t="s">
        <v>185</v>
      </c>
      <c r="C82" s="425" t="s">
        <v>312</v>
      </c>
      <c r="D82" s="108" t="s">
        <v>53</v>
      </c>
      <c r="E82" s="109">
        <f>E85+E88</f>
        <v>0</v>
      </c>
      <c r="F82" s="109">
        <f t="shared" ref="F82:AT82" si="46">F85+F88</f>
        <v>0</v>
      </c>
      <c r="G82" s="109">
        <f t="shared" si="46"/>
        <v>0</v>
      </c>
      <c r="H82" s="109">
        <f t="shared" si="46"/>
        <v>0</v>
      </c>
      <c r="I82" s="109">
        <f t="shared" si="46"/>
        <v>0</v>
      </c>
      <c r="J82" s="109">
        <f t="shared" si="46"/>
        <v>0</v>
      </c>
      <c r="K82" s="109">
        <f t="shared" si="46"/>
        <v>0</v>
      </c>
      <c r="L82" s="109">
        <f t="shared" si="46"/>
        <v>0</v>
      </c>
      <c r="M82" s="109">
        <f t="shared" si="46"/>
        <v>0</v>
      </c>
      <c r="N82" s="109">
        <f t="shared" si="46"/>
        <v>0</v>
      </c>
      <c r="O82" s="109">
        <f t="shared" si="46"/>
        <v>0</v>
      </c>
      <c r="P82" s="109">
        <f t="shared" si="46"/>
        <v>0</v>
      </c>
      <c r="Q82" s="109">
        <f t="shared" si="46"/>
        <v>0</v>
      </c>
      <c r="R82" s="109">
        <f t="shared" si="46"/>
        <v>0</v>
      </c>
      <c r="S82" s="109">
        <f t="shared" si="46"/>
        <v>0</v>
      </c>
      <c r="T82" s="109">
        <f t="shared" si="46"/>
        <v>0</v>
      </c>
      <c r="U82" s="109">
        <f t="shared" si="46"/>
        <v>0</v>
      </c>
      <c r="V82" s="109" t="s">
        <v>165</v>
      </c>
      <c r="W82" s="109" t="s">
        <v>165</v>
      </c>
      <c r="X82" s="109">
        <f t="shared" si="46"/>
        <v>3</v>
      </c>
      <c r="Y82" s="109">
        <f t="shared" si="46"/>
        <v>3</v>
      </c>
      <c r="Z82" s="109">
        <f t="shared" si="46"/>
        <v>3</v>
      </c>
      <c r="AA82" s="109">
        <f t="shared" si="46"/>
        <v>3</v>
      </c>
      <c r="AB82" s="109">
        <f t="shared" si="46"/>
        <v>3</v>
      </c>
      <c r="AC82" s="109">
        <f t="shared" si="46"/>
        <v>3</v>
      </c>
      <c r="AD82" s="109">
        <f t="shared" si="46"/>
        <v>3</v>
      </c>
      <c r="AE82" s="109">
        <f t="shared" si="46"/>
        <v>3</v>
      </c>
      <c r="AF82" s="109">
        <f t="shared" si="46"/>
        <v>3</v>
      </c>
      <c r="AG82" s="109">
        <f t="shared" si="46"/>
        <v>3</v>
      </c>
      <c r="AH82" s="109">
        <f t="shared" si="46"/>
        <v>3</v>
      </c>
      <c r="AI82" s="109">
        <f t="shared" si="46"/>
        <v>3</v>
      </c>
      <c r="AJ82" s="109">
        <f t="shared" si="46"/>
        <v>3</v>
      </c>
      <c r="AK82" s="109">
        <f t="shared" si="46"/>
        <v>3</v>
      </c>
      <c r="AL82" s="109">
        <f t="shared" si="46"/>
        <v>3</v>
      </c>
      <c r="AM82" s="109">
        <f t="shared" si="46"/>
        <v>3</v>
      </c>
      <c r="AN82" s="109">
        <f t="shared" si="46"/>
        <v>3</v>
      </c>
      <c r="AO82" s="109">
        <f t="shared" si="46"/>
        <v>0</v>
      </c>
      <c r="AP82" s="109">
        <f t="shared" si="46"/>
        <v>36</v>
      </c>
      <c r="AQ82" s="109">
        <f t="shared" si="46"/>
        <v>36</v>
      </c>
      <c r="AR82" s="109">
        <f t="shared" si="46"/>
        <v>36</v>
      </c>
      <c r="AS82" s="109">
        <f>AS85+AS88</f>
        <v>36</v>
      </c>
      <c r="AT82" s="109">
        <f t="shared" si="46"/>
        <v>36</v>
      </c>
      <c r="AU82" s="109">
        <f>AU85+AU88</f>
        <v>36</v>
      </c>
      <c r="AV82" s="110" t="s">
        <v>165</v>
      </c>
      <c r="AW82" s="110" t="s">
        <v>165</v>
      </c>
      <c r="AX82" s="110" t="s">
        <v>165</v>
      </c>
      <c r="AY82" s="110" t="s">
        <v>165</v>
      </c>
      <c r="AZ82" s="110" t="s">
        <v>165</v>
      </c>
      <c r="BA82" s="110" t="s">
        <v>165</v>
      </c>
      <c r="BB82" s="110" t="s">
        <v>165</v>
      </c>
      <c r="BC82" s="110" t="s">
        <v>165</v>
      </c>
      <c r="BD82" s="110" t="s">
        <v>165</v>
      </c>
      <c r="BE82" s="139">
        <f t="shared" si="3"/>
        <v>267</v>
      </c>
      <c r="BF82" s="22"/>
    </row>
    <row r="83" spans="1:58" ht="15" customHeight="1" thickBot="1" x14ac:dyDescent="0.25">
      <c r="A83" s="365"/>
      <c r="B83" s="401"/>
      <c r="C83" s="426"/>
      <c r="D83" s="108" t="s">
        <v>54</v>
      </c>
      <c r="E83" s="109">
        <f>E86</f>
        <v>0</v>
      </c>
      <c r="F83" s="109">
        <f t="shared" ref="F83:AM83" si="47">F86</f>
        <v>0</v>
      </c>
      <c r="G83" s="109">
        <f t="shared" si="47"/>
        <v>0</v>
      </c>
      <c r="H83" s="109">
        <f t="shared" si="47"/>
        <v>0</v>
      </c>
      <c r="I83" s="109">
        <f t="shared" si="47"/>
        <v>0</v>
      </c>
      <c r="J83" s="109">
        <f t="shared" si="47"/>
        <v>0</v>
      </c>
      <c r="K83" s="109">
        <f t="shared" si="47"/>
        <v>0</v>
      </c>
      <c r="L83" s="109">
        <f t="shared" si="47"/>
        <v>0</v>
      </c>
      <c r="M83" s="109">
        <f t="shared" si="47"/>
        <v>0</v>
      </c>
      <c r="N83" s="109">
        <f t="shared" si="47"/>
        <v>0</v>
      </c>
      <c r="O83" s="109">
        <f t="shared" si="47"/>
        <v>0</v>
      </c>
      <c r="P83" s="109">
        <f t="shared" si="47"/>
        <v>0</v>
      </c>
      <c r="Q83" s="109">
        <f t="shared" si="47"/>
        <v>0</v>
      </c>
      <c r="R83" s="109">
        <f t="shared" si="47"/>
        <v>0</v>
      </c>
      <c r="S83" s="109">
        <f t="shared" si="47"/>
        <v>0</v>
      </c>
      <c r="T83" s="109">
        <f t="shared" si="47"/>
        <v>0</v>
      </c>
      <c r="U83" s="109">
        <f t="shared" si="47"/>
        <v>0</v>
      </c>
      <c r="V83" s="110" t="s">
        <v>165</v>
      </c>
      <c r="W83" s="110" t="s">
        <v>165</v>
      </c>
      <c r="X83" s="109">
        <f t="shared" si="47"/>
        <v>2</v>
      </c>
      <c r="Y83" s="109">
        <f t="shared" si="47"/>
        <v>2</v>
      </c>
      <c r="Z83" s="109">
        <f t="shared" si="47"/>
        <v>2</v>
      </c>
      <c r="AA83" s="109">
        <f t="shared" si="47"/>
        <v>2</v>
      </c>
      <c r="AB83" s="109">
        <f t="shared" si="47"/>
        <v>2</v>
      </c>
      <c r="AC83" s="109">
        <f t="shared" si="47"/>
        <v>2</v>
      </c>
      <c r="AD83" s="109">
        <f t="shared" si="47"/>
        <v>2</v>
      </c>
      <c r="AE83" s="109">
        <f t="shared" si="47"/>
        <v>1</v>
      </c>
      <c r="AF83" s="109">
        <f t="shared" ref="AF83:AK83" si="48">AF86</f>
        <v>2</v>
      </c>
      <c r="AG83" s="109">
        <f t="shared" si="48"/>
        <v>2</v>
      </c>
      <c r="AH83" s="109">
        <f t="shared" si="48"/>
        <v>1</v>
      </c>
      <c r="AI83" s="109">
        <f t="shared" si="48"/>
        <v>1</v>
      </c>
      <c r="AJ83" s="109">
        <f t="shared" si="48"/>
        <v>1</v>
      </c>
      <c r="AK83" s="109">
        <f t="shared" si="48"/>
        <v>1</v>
      </c>
      <c r="AL83" s="109">
        <v>0</v>
      </c>
      <c r="AM83" s="109">
        <f t="shared" si="47"/>
        <v>1</v>
      </c>
      <c r="AN83" s="109">
        <f t="shared" ref="AN83:AT83" si="49">AN86</f>
        <v>1</v>
      </c>
      <c r="AO83" s="109">
        <f t="shared" si="49"/>
        <v>0</v>
      </c>
      <c r="AP83" s="109">
        <f t="shared" si="49"/>
        <v>0</v>
      </c>
      <c r="AQ83" s="109">
        <f t="shared" si="49"/>
        <v>0</v>
      </c>
      <c r="AR83" s="109">
        <f t="shared" si="49"/>
        <v>0</v>
      </c>
      <c r="AS83" s="109">
        <f t="shared" si="49"/>
        <v>0</v>
      </c>
      <c r="AT83" s="109">
        <f t="shared" si="49"/>
        <v>0</v>
      </c>
      <c r="AU83" s="109">
        <v>0</v>
      </c>
      <c r="AV83" s="110" t="s">
        <v>165</v>
      </c>
      <c r="AW83" s="110" t="s">
        <v>165</v>
      </c>
      <c r="AX83" s="110" t="s">
        <v>165</v>
      </c>
      <c r="AY83" s="110" t="s">
        <v>165</v>
      </c>
      <c r="AZ83" s="110" t="s">
        <v>165</v>
      </c>
      <c r="BA83" s="110" t="s">
        <v>165</v>
      </c>
      <c r="BB83" s="110" t="s">
        <v>165</v>
      </c>
      <c r="BC83" s="110" t="s">
        <v>165</v>
      </c>
      <c r="BD83" s="110" t="s">
        <v>165</v>
      </c>
      <c r="BE83" s="139">
        <f t="shared" si="3"/>
        <v>25</v>
      </c>
      <c r="BF83" s="22"/>
    </row>
    <row r="84" spans="1:58" ht="15" customHeight="1" thickBot="1" x14ac:dyDescent="0.25">
      <c r="A84" s="365"/>
      <c r="B84" s="402"/>
      <c r="C84" s="427"/>
      <c r="D84" s="108" t="s">
        <v>118</v>
      </c>
      <c r="E84" s="109">
        <f>E87</f>
        <v>0</v>
      </c>
      <c r="F84" s="109">
        <f t="shared" ref="F84:AM84" si="50">F87</f>
        <v>0</v>
      </c>
      <c r="G84" s="109">
        <f t="shared" si="50"/>
        <v>0</v>
      </c>
      <c r="H84" s="109">
        <f t="shared" si="50"/>
        <v>0</v>
      </c>
      <c r="I84" s="109">
        <f t="shared" si="50"/>
        <v>0</v>
      </c>
      <c r="J84" s="109">
        <f t="shared" si="50"/>
        <v>0</v>
      </c>
      <c r="K84" s="109">
        <f t="shared" si="50"/>
        <v>0</v>
      </c>
      <c r="L84" s="109">
        <f t="shared" si="50"/>
        <v>0</v>
      </c>
      <c r="M84" s="109">
        <f t="shared" si="50"/>
        <v>0</v>
      </c>
      <c r="N84" s="109">
        <f t="shared" si="50"/>
        <v>0</v>
      </c>
      <c r="O84" s="109">
        <f t="shared" si="50"/>
        <v>0</v>
      </c>
      <c r="P84" s="109">
        <f t="shared" si="50"/>
        <v>0</v>
      </c>
      <c r="Q84" s="109">
        <f t="shared" si="50"/>
        <v>0</v>
      </c>
      <c r="R84" s="109">
        <f t="shared" si="50"/>
        <v>0</v>
      </c>
      <c r="S84" s="109">
        <f t="shared" si="50"/>
        <v>0</v>
      </c>
      <c r="T84" s="109">
        <f t="shared" si="50"/>
        <v>0</v>
      </c>
      <c r="U84" s="109">
        <f t="shared" si="50"/>
        <v>0</v>
      </c>
      <c r="V84" s="110" t="s">
        <v>165</v>
      </c>
      <c r="W84" s="110" t="s">
        <v>165</v>
      </c>
      <c r="X84" s="109">
        <f t="shared" si="50"/>
        <v>0</v>
      </c>
      <c r="Y84" s="109">
        <f t="shared" si="50"/>
        <v>0</v>
      </c>
      <c r="Z84" s="109">
        <f t="shared" si="50"/>
        <v>0</v>
      </c>
      <c r="AA84" s="109">
        <f t="shared" si="50"/>
        <v>0</v>
      </c>
      <c r="AB84" s="109">
        <f t="shared" si="50"/>
        <v>0</v>
      </c>
      <c r="AC84" s="109">
        <f t="shared" si="50"/>
        <v>0</v>
      </c>
      <c r="AD84" s="109">
        <f t="shared" si="50"/>
        <v>0</v>
      </c>
      <c r="AE84" s="109">
        <f t="shared" si="50"/>
        <v>0</v>
      </c>
      <c r="AF84" s="109">
        <f t="shared" ref="AF84:AK84" si="51">AF87</f>
        <v>0</v>
      </c>
      <c r="AG84" s="109">
        <f t="shared" si="51"/>
        <v>0</v>
      </c>
      <c r="AH84" s="109">
        <f t="shared" si="51"/>
        <v>0</v>
      </c>
      <c r="AI84" s="109">
        <f t="shared" si="51"/>
        <v>0</v>
      </c>
      <c r="AJ84" s="109">
        <f t="shared" si="51"/>
        <v>0</v>
      </c>
      <c r="AK84" s="109">
        <f t="shared" si="51"/>
        <v>0</v>
      </c>
      <c r="AL84" s="109">
        <v>0</v>
      </c>
      <c r="AM84" s="109">
        <f t="shared" si="50"/>
        <v>0</v>
      </c>
      <c r="AN84" s="109">
        <f t="shared" ref="AN84:AT84" si="52">AN87</f>
        <v>0</v>
      </c>
      <c r="AO84" s="109">
        <f t="shared" si="52"/>
        <v>0</v>
      </c>
      <c r="AP84" s="109">
        <f t="shared" si="52"/>
        <v>0</v>
      </c>
      <c r="AQ84" s="109">
        <f t="shared" si="52"/>
        <v>0</v>
      </c>
      <c r="AR84" s="109">
        <f t="shared" si="52"/>
        <v>0</v>
      </c>
      <c r="AS84" s="109">
        <f t="shared" si="52"/>
        <v>0</v>
      </c>
      <c r="AT84" s="109">
        <f t="shared" si="52"/>
        <v>0</v>
      </c>
      <c r="AU84" s="109">
        <v>0</v>
      </c>
      <c r="AV84" s="110" t="s">
        <v>165</v>
      </c>
      <c r="AW84" s="110" t="s">
        <v>165</v>
      </c>
      <c r="AX84" s="110" t="s">
        <v>165</v>
      </c>
      <c r="AY84" s="110" t="s">
        <v>165</v>
      </c>
      <c r="AZ84" s="110" t="s">
        <v>165</v>
      </c>
      <c r="BA84" s="110" t="s">
        <v>165</v>
      </c>
      <c r="BB84" s="110" t="s">
        <v>165</v>
      </c>
      <c r="BC84" s="110" t="s">
        <v>165</v>
      </c>
      <c r="BD84" s="110" t="s">
        <v>165</v>
      </c>
      <c r="BE84" s="139">
        <f t="shared" si="3"/>
        <v>0</v>
      </c>
      <c r="BF84" s="22"/>
    </row>
    <row r="85" spans="1:58" ht="12" customHeight="1" thickBot="1" x14ac:dyDescent="0.25">
      <c r="A85" s="365"/>
      <c r="B85" s="326" t="s">
        <v>186</v>
      </c>
      <c r="C85" s="326" t="s">
        <v>313</v>
      </c>
      <c r="D85" s="17" t="s">
        <v>53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24">
        <v>0</v>
      </c>
      <c r="V85" s="125" t="s">
        <v>165</v>
      </c>
      <c r="W85" s="125" t="s">
        <v>165</v>
      </c>
      <c r="X85" s="111">
        <v>3</v>
      </c>
      <c r="Y85" s="111">
        <v>3</v>
      </c>
      <c r="Z85" s="111">
        <v>3</v>
      </c>
      <c r="AA85" s="111">
        <v>3</v>
      </c>
      <c r="AB85" s="111">
        <v>3</v>
      </c>
      <c r="AC85" s="111">
        <v>3</v>
      </c>
      <c r="AD85" s="111">
        <v>3</v>
      </c>
      <c r="AE85" s="111">
        <v>3</v>
      </c>
      <c r="AF85" s="111">
        <v>3</v>
      </c>
      <c r="AG85" s="111">
        <v>3</v>
      </c>
      <c r="AH85" s="111">
        <v>3</v>
      </c>
      <c r="AI85" s="111">
        <v>3</v>
      </c>
      <c r="AJ85" s="111">
        <v>3</v>
      </c>
      <c r="AK85" s="111">
        <v>3</v>
      </c>
      <c r="AL85" s="111">
        <v>3</v>
      </c>
      <c r="AM85" s="111">
        <v>3</v>
      </c>
      <c r="AN85" s="111">
        <v>3</v>
      </c>
      <c r="AO85" s="111"/>
      <c r="AP85" s="111"/>
      <c r="AQ85" s="111"/>
      <c r="AR85" s="111"/>
      <c r="AS85" s="111"/>
      <c r="AT85" s="111"/>
      <c r="AU85" s="17">
        <v>0</v>
      </c>
      <c r="AV85" s="125" t="s">
        <v>165</v>
      </c>
      <c r="AW85" s="125" t="s">
        <v>165</v>
      </c>
      <c r="AX85" s="125" t="s">
        <v>165</v>
      </c>
      <c r="AY85" s="125" t="s">
        <v>165</v>
      </c>
      <c r="AZ85" s="125" t="s">
        <v>165</v>
      </c>
      <c r="BA85" s="125" t="s">
        <v>165</v>
      </c>
      <c r="BB85" s="125" t="s">
        <v>165</v>
      </c>
      <c r="BC85" s="125" t="s">
        <v>165</v>
      </c>
      <c r="BD85" s="125" t="s">
        <v>165</v>
      </c>
      <c r="BE85" s="112">
        <f t="shared" ref="BE85:BE89" si="53">SUM(E85:BC85)</f>
        <v>51</v>
      </c>
      <c r="BF85" s="22"/>
    </row>
    <row r="86" spans="1:58" ht="13.5" customHeight="1" thickBot="1" x14ac:dyDescent="0.25">
      <c r="A86" s="365"/>
      <c r="B86" s="327"/>
      <c r="C86" s="327"/>
      <c r="D86" s="17" t="s">
        <v>54</v>
      </c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24">
        <v>0</v>
      </c>
      <c r="V86" s="112" t="s">
        <v>165</v>
      </c>
      <c r="W86" s="112" t="s">
        <v>165</v>
      </c>
      <c r="X86" s="111">
        <v>2</v>
      </c>
      <c r="Y86" s="111">
        <v>2</v>
      </c>
      <c r="Z86" s="111">
        <v>2</v>
      </c>
      <c r="AA86" s="111">
        <v>2</v>
      </c>
      <c r="AB86" s="111">
        <v>2</v>
      </c>
      <c r="AC86" s="111">
        <v>2</v>
      </c>
      <c r="AD86" s="111">
        <v>2</v>
      </c>
      <c r="AE86" s="111">
        <v>1</v>
      </c>
      <c r="AF86" s="111">
        <v>2</v>
      </c>
      <c r="AG86" s="111">
        <v>2</v>
      </c>
      <c r="AH86" s="111">
        <v>1</v>
      </c>
      <c r="AI86" s="111">
        <v>1</v>
      </c>
      <c r="AJ86" s="111">
        <v>1</v>
      </c>
      <c r="AK86" s="111">
        <v>1</v>
      </c>
      <c r="AL86" s="111">
        <v>1</v>
      </c>
      <c r="AM86" s="111">
        <v>1</v>
      </c>
      <c r="AN86" s="111">
        <v>1</v>
      </c>
      <c r="AO86" s="17"/>
      <c r="AP86" s="17"/>
      <c r="AQ86" s="17"/>
      <c r="AR86" s="17"/>
      <c r="AS86" s="17"/>
      <c r="AT86" s="17"/>
      <c r="AU86" s="17">
        <v>0</v>
      </c>
      <c r="AV86" s="112" t="s">
        <v>165</v>
      </c>
      <c r="AW86" s="112" t="s">
        <v>165</v>
      </c>
      <c r="AX86" s="112" t="s">
        <v>165</v>
      </c>
      <c r="AY86" s="112" t="s">
        <v>165</v>
      </c>
      <c r="AZ86" s="112" t="s">
        <v>165</v>
      </c>
      <c r="BA86" s="112" t="s">
        <v>165</v>
      </c>
      <c r="BB86" s="112" t="s">
        <v>165</v>
      </c>
      <c r="BC86" s="112" t="s">
        <v>165</v>
      </c>
      <c r="BD86" s="112" t="s">
        <v>165</v>
      </c>
      <c r="BE86" s="112">
        <f t="shared" si="53"/>
        <v>26</v>
      </c>
    </row>
    <row r="87" spans="1:58" ht="14.25" customHeight="1" thickBot="1" x14ac:dyDescent="0.25">
      <c r="A87" s="365"/>
      <c r="B87" s="328"/>
      <c r="C87" s="328"/>
      <c r="D87" s="17" t="s">
        <v>118</v>
      </c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24">
        <v>0</v>
      </c>
      <c r="V87" s="112" t="s">
        <v>165</v>
      </c>
      <c r="W87" s="112" t="s">
        <v>165</v>
      </c>
      <c r="X87" s="111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>
        <v>0</v>
      </c>
      <c r="AV87" s="112" t="s">
        <v>165</v>
      </c>
      <c r="AW87" s="112" t="s">
        <v>165</v>
      </c>
      <c r="AX87" s="112" t="s">
        <v>165</v>
      </c>
      <c r="AY87" s="112" t="s">
        <v>165</v>
      </c>
      <c r="AZ87" s="112" t="s">
        <v>165</v>
      </c>
      <c r="BA87" s="112" t="s">
        <v>165</v>
      </c>
      <c r="BB87" s="112" t="s">
        <v>165</v>
      </c>
      <c r="BC87" s="112" t="s">
        <v>165</v>
      </c>
      <c r="BD87" s="112" t="s">
        <v>165</v>
      </c>
      <c r="BE87" s="112">
        <f t="shared" si="53"/>
        <v>0</v>
      </c>
    </row>
    <row r="88" spans="1:58" ht="15" customHeight="1" thickBot="1" x14ac:dyDescent="0.25">
      <c r="A88" s="365"/>
      <c r="B88" s="17" t="s">
        <v>83</v>
      </c>
      <c r="C88" s="286" t="s">
        <v>63</v>
      </c>
      <c r="D88" s="17" t="s">
        <v>53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24">
        <v>0</v>
      </c>
      <c r="V88" s="112" t="s">
        <v>165</v>
      </c>
      <c r="W88" s="112" t="s">
        <v>165</v>
      </c>
      <c r="X88" s="111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>
        <v>36</v>
      </c>
      <c r="AQ88" s="17">
        <v>36</v>
      </c>
      <c r="AR88" s="17">
        <v>36</v>
      </c>
      <c r="AS88" s="17">
        <v>36</v>
      </c>
      <c r="AT88" s="17">
        <v>36</v>
      </c>
      <c r="AU88" s="17">
        <v>36</v>
      </c>
      <c r="AV88" s="112" t="s">
        <v>165</v>
      </c>
      <c r="AW88" s="112" t="s">
        <v>165</v>
      </c>
      <c r="AX88" s="112" t="s">
        <v>165</v>
      </c>
      <c r="AY88" s="112" t="s">
        <v>165</v>
      </c>
      <c r="AZ88" s="112" t="s">
        <v>165</v>
      </c>
      <c r="BA88" s="112" t="s">
        <v>165</v>
      </c>
      <c r="BB88" s="112" t="s">
        <v>165</v>
      </c>
      <c r="BC88" s="112" t="s">
        <v>165</v>
      </c>
      <c r="BD88" s="112" t="s">
        <v>165</v>
      </c>
      <c r="BE88" s="112">
        <f t="shared" si="53"/>
        <v>216</v>
      </c>
      <c r="BF88" s="1"/>
    </row>
    <row r="89" spans="1:58" ht="15" customHeight="1" thickBot="1" x14ac:dyDescent="0.25">
      <c r="A89" s="365"/>
      <c r="B89" s="301" t="s">
        <v>314</v>
      </c>
      <c r="C89" s="184" t="s">
        <v>315</v>
      </c>
      <c r="D89" s="114" t="s">
        <v>53</v>
      </c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124">
        <v>0</v>
      </c>
      <c r="V89" s="112" t="s">
        <v>165</v>
      </c>
      <c r="W89" s="112" t="s">
        <v>165</v>
      </c>
      <c r="X89" s="302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7">
        <v>0</v>
      </c>
      <c r="AV89" s="112" t="s">
        <v>165</v>
      </c>
      <c r="AW89" s="112" t="s">
        <v>165</v>
      </c>
      <c r="AX89" s="112" t="s">
        <v>165</v>
      </c>
      <c r="AY89" s="112" t="s">
        <v>165</v>
      </c>
      <c r="AZ89" s="112" t="s">
        <v>165</v>
      </c>
      <c r="BA89" s="112" t="s">
        <v>165</v>
      </c>
      <c r="BB89" s="112" t="s">
        <v>165</v>
      </c>
      <c r="BC89" s="112" t="s">
        <v>165</v>
      </c>
      <c r="BD89" s="112" t="s">
        <v>165</v>
      </c>
      <c r="BE89" s="112">
        <f t="shared" si="53"/>
        <v>0</v>
      </c>
      <c r="BF89" s="1"/>
    </row>
    <row r="90" spans="1:58" ht="9.75" customHeight="1" x14ac:dyDescent="0.2">
      <c r="A90" s="365"/>
      <c r="B90" s="323" t="s">
        <v>58</v>
      </c>
      <c r="C90" s="396"/>
      <c r="D90" s="397"/>
      <c r="E90" s="391">
        <f>E88+E85+E79+E73+E64+E61+E58+E55+E52+E49+E46+E43+E40+E28+E25+E19+E16+E13+E10+E31</f>
        <v>36</v>
      </c>
      <c r="F90" s="391">
        <f t="shared" ref="F90:T90" si="54">F88+F85+F79+F73+F64+F61+F58+F55+F52+F49+F46+F43+F40+F28+F25+F19+F16+F13+F10+F31</f>
        <v>36</v>
      </c>
      <c r="G90" s="391">
        <f t="shared" si="54"/>
        <v>36</v>
      </c>
      <c r="H90" s="391">
        <f t="shared" si="54"/>
        <v>36</v>
      </c>
      <c r="I90" s="391">
        <f t="shared" si="54"/>
        <v>36</v>
      </c>
      <c r="J90" s="391">
        <f t="shared" si="54"/>
        <v>36</v>
      </c>
      <c r="K90" s="391">
        <f t="shared" si="54"/>
        <v>36</v>
      </c>
      <c r="L90" s="391">
        <f t="shared" si="54"/>
        <v>36</v>
      </c>
      <c r="M90" s="391">
        <f t="shared" si="54"/>
        <v>36</v>
      </c>
      <c r="N90" s="391">
        <f t="shared" si="54"/>
        <v>36</v>
      </c>
      <c r="O90" s="391">
        <f t="shared" si="54"/>
        <v>36</v>
      </c>
      <c r="P90" s="391">
        <f t="shared" si="54"/>
        <v>36</v>
      </c>
      <c r="Q90" s="391">
        <f t="shared" si="54"/>
        <v>36</v>
      </c>
      <c r="R90" s="391">
        <f t="shared" si="54"/>
        <v>36</v>
      </c>
      <c r="S90" s="391">
        <f t="shared" si="54"/>
        <v>36</v>
      </c>
      <c r="T90" s="391">
        <f t="shared" si="54"/>
        <v>36</v>
      </c>
      <c r="U90" s="391">
        <f t="shared" ref="U90:AU90" si="55">U88+U85+U79+U73+U64+U61+U58+U55+U52+U49+U46+U43+U40+U28+U25+U19+U16+U13+U10</f>
        <v>0</v>
      </c>
      <c r="V90" s="391" t="s">
        <v>165</v>
      </c>
      <c r="W90" s="391" t="s">
        <v>165</v>
      </c>
      <c r="X90" s="391">
        <f>X88+X85+X79+X73+X64+X61+X58+X55+X52+X49+X46+X43+X40+X28+X25+X19+X16+X13+X10</f>
        <v>36</v>
      </c>
      <c r="Y90" s="391">
        <f t="shared" ref="Y90:AT90" si="56">Y88+Y85+Y79+Y73+Y64+Y61+Y58+Y55+Y52+Y49+Y46+Y43+Y40+Y28+Y25+Y19+Y16+Y13+Y10</f>
        <v>36</v>
      </c>
      <c r="Z90" s="391">
        <f t="shared" si="56"/>
        <v>36</v>
      </c>
      <c r="AA90" s="391">
        <f t="shared" si="56"/>
        <v>36</v>
      </c>
      <c r="AB90" s="391">
        <f t="shared" si="56"/>
        <v>36</v>
      </c>
      <c r="AC90" s="391">
        <f t="shared" si="56"/>
        <v>36</v>
      </c>
      <c r="AD90" s="391">
        <f t="shared" si="56"/>
        <v>36</v>
      </c>
      <c r="AE90" s="391">
        <f t="shared" si="56"/>
        <v>36</v>
      </c>
      <c r="AF90" s="391">
        <f t="shared" si="56"/>
        <v>36</v>
      </c>
      <c r="AG90" s="391">
        <f t="shared" si="56"/>
        <v>36</v>
      </c>
      <c r="AH90" s="391">
        <f t="shared" si="56"/>
        <v>36</v>
      </c>
      <c r="AI90" s="391">
        <f t="shared" si="56"/>
        <v>36</v>
      </c>
      <c r="AJ90" s="391">
        <f t="shared" si="56"/>
        <v>36</v>
      </c>
      <c r="AK90" s="391">
        <f t="shared" si="56"/>
        <v>36</v>
      </c>
      <c r="AL90" s="391">
        <f t="shared" si="56"/>
        <v>36</v>
      </c>
      <c r="AM90" s="391">
        <f t="shared" si="56"/>
        <v>36</v>
      </c>
      <c r="AN90" s="391">
        <f t="shared" si="56"/>
        <v>36</v>
      </c>
      <c r="AO90" s="391">
        <f t="shared" si="56"/>
        <v>0</v>
      </c>
      <c r="AP90" s="391">
        <f t="shared" si="56"/>
        <v>36</v>
      </c>
      <c r="AQ90" s="391">
        <f t="shared" si="56"/>
        <v>36</v>
      </c>
      <c r="AR90" s="391">
        <f t="shared" si="56"/>
        <v>36</v>
      </c>
      <c r="AS90" s="391">
        <f t="shared" si="56"/>
        <v>36</v>
      </c>
      <c r="AT90" s="391">
        <f t="shared" si="56"/>
        <v>36</v>
      </c>
      <c r="AU90" s="391">
        <f t="shared" si="55"/>
        <v>36</v>
      </c>
      <c r="AV90" s="409" t="s">
        <v>165</v>
      </c>
      <c r="AW90" s="409" t="s">
        <v>165</v>
      </c>
      <c r="AX90" s="409" t="s">
        <v>165</v>
      </c>
      <c r="AY90" s="409" t="s">
        <v>165</v>
      </c>
      <c r="AZ90" s="409" t="s">
        <v>165</v>
      </c>
      <c r="BA90" s="409" t="s">
        <v>165</v>
      </c>
      <c r="BB90" s="409" t="s">
        <v>165</v>
      </c>
      <c r="BC90" s="409" t="s">
        <v>165</v>
      </c>
      <c r="BD90" s="409" t="s">
        <v>165</v>
      </c>
      <c r="BE90" s="391">
        <f>BE88+BE85+BE79+BE73+BE64+BE61+BE58+BE55+BE52+BE49+BE46+BE43+BE40+BE28+BE25+BE19+BE16+BE13+BE10+BE31</f>
        <v>1404</v>
      </c>
    </row>
    <row r="91" spans="1:58" ht="9.75" customHeight="1" thickBot="1" x14ac:dyDescent="0.25">
      <c r="A91" s="365"/>
      <c r="B91" s="332"/>
      <c r="C91" s="398"/>
      <c r="D91" s="399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  <c r="Z91" s="392"/>
      <c r="AA91" s="392"/>
      <c r="AB91" s="392"/>
      <c r="AC91" s="392"/>
      <c r="AD91" s="392"/>
      <c r="AE91" s="392"/>
      <c r="AF91" s="392"/>
      <c r="AG91" s="392"/>
      <c r="AH91" s="392"/>
      <c r="AI91" s="392"/>
      <c r="AJ91" s="392"/>
      <c r="AK91" s="392"/>
      <c r="AL91" s="392"/>
      <c r="AM91" s="392"/>
      <c r="AN91" s="392"/>
      <c r="AO91" s="392"/>
      <c r="AP91" s="392"/>
      <c r="AQ91" s="392"/>
      <c r="AR91" s="392"/>
      <c r="AS91" s="392"/>
      <c r="AT91" s="392"/>
      <c r="AU91" s="392"/>
      <c r="AV91" s="410"/>
      <c r="AW91" s="410"/>
      <c r="AX91" s="410"/>
      <c r="AY91" s="410"/>
      <c r="AZ91" s="410"/>
      <c r="BA91" s="410"/>
      <c r="BB91" s="410"/>
      <c r="BC91" s="410"/>
      <c r="BD91" s="410"/>
      <c r="BE91" s="392"/>
    </row>
    <row r="92" spans="1:58" ht="18.75" customHeight="1" thickBot="1" x14ac:dyDescent="0.25">
      <c r="A92" s="365"/>
      <c r="B92" s="329" t="s">
        <v>60</v>
      </c>
      <c r="C92" s="330"/>
      <c r="D92" s="331"/>
      <c r="E92" s="109">
        <f>E86+E80+E74+E65+E62+E59+E56+E53+E50+E47+E44+E41+E29+E26+E20+E17+E14+E11+E32</f>
        <v>18</v>
      </c>
      <c r="F92" s="109">
        <f t="shared" ref="F92:T92" si="57">F86+F80+F74+F65+F62+F59+F56+F53+F50+F47+F44+F41+F29+F26+F20+F17+F14+F11+F32</f>
        <v>18</v>
      </c>
      <c r="G92" s="109">
        <f t="shared" si="57"/>
        <v>18</v>
      </c>
      <c r="H92" s="109">
        <f t="shared" si="57"/>
        <v>18</v>
      </c>
      <c r="I92" s="109">
        <f t="shared" si="57"/>
        <v>18</v>
      </c>
      <c r="J92" s="109">
        <f t="shared" si="57"/>
        <v>18</v>
      </c>
      <c r="K92" s="109">
        <f t="shared" si="57"/>
        <v>18</v>
      </c>
      <c r="L92" s="109">
        <f t="shared" si="57"/>
        <v>18</v>
      </c>
      <c r="M92" s="109">
        <f t="shared" si="57"/>
        <v>18</v>
      </c>
      <c r="N92" s="109">
        <f t="shared" si="57"/>
        <v>18</v>
      </c>
      <c r="O92" s="109">
        <f t="shared" si="57"/>
        <v>18</v>
      </c>
      <c r="P92" s="109">
        <f t="shared" si="57"/>
        <v>18</v>
      </c>
      <c r="Q92" s="109">
        <f t="shared" si="57"/>
        <v>18</v>
      </c>
      <c r="R92" s="109">
        <f t="shared" si="57"/>
        <v>18</v>
      </c>
      <c r="S92" s="109">
        <f t="shared" si="57"/>
        <v>18</v>
      </c>
      <c r="T92" s="109">
        <f t="shared" si="57"/>
        <v>18</v>
      </c>
      <c r="U92" s="109">
        <f t="shared" ref="U92:AT92" si="58">U86+U80+U74+U65+U62+U59+U56+U53+U50+U47+U44+U41+U29+U26+U20+U17+U14+U11</f>
        <v>0</v>
      </c>
      <c r="V92" s="109" t="s">
        <v>165</v>
      </c>
      <c r="W92" s="109" t="s">
        <v>165</v>
      </c>
      <c r="X92" s="109">
        <f>X86+X80+X74+X65+X62+X59+X56+X53+X50+X47+X44+X41+X29+X26+X20+X17+X14+X11</f>
        <v>18</v>
      </c>
      <c r="Y92" s="109">
        <f t="shared" si="58"/>
        <v>18</v>
      </c>
      <c r="Z92" s="109">
        <f t="shared" si="58"/>
        <v>18</v>
      </c>
      <c r="AA92" s="109">
        <f t="shared" si="58"/>
        <v>18</v>
      </c>
      <c r="AB92" s="109">
        <f t="shared" si="58"/>
        <v>18</v>
      </c>
      <c r="AC92" s="109">
        <f t="shared" si="58"/>
        <v>18</v>
      </c>
      <c r="AD92" s="109">
        <f t="shared" si="58"/>
        <v>18</v>
      </c>
      <c r="AE92" s="109">
        <f t="shared" si="58"/>
        <v>18</v>
      </c>
      <c r="AF92" s="109">
        <f t="shared" si="58"/>
        <v>18</v>
      </c>
      <c r="AG92" s="109">
        <f t="shared" si="58"/>
        <v>18</v>
      </c>
      <c r="AH92" s="109">
        <f t="shared" si="58"/>
        <v>18</v>
      </c>
      <c r="AI92" s="109">
        <f t="shared" si="58"/>
        <v>18</v>
      </c>
      <c r="AJ92" s="109">
        <f t="shared" si="58"/>
        <v>18</v>
      </c>
      <c r="AK92" s="109">
        <f t="shared" si="58"/>
        <v>18</v>
      </c>
      <c r="AL92" s="109">
        <f t="shared" si="58"/>
        <v>18</v>
      </c>
      <c r="AM92" s="109">
        <f t="shared" si="58"/>
        <v>18</v>
      </c>
      <c r="AN92" s="109">
        <f t="shared" si="58"/>
        <v>18</v>
      </c>
      <c r="AO92" s="109">
        <f t="shared" si="58"/>
        <v>0</v>
      </c>
      <c r="AP92" s="109">
        <f t="shared" si="58"/>
        <v>0</v>
      </c>
      <c r="AQ92" s="109">
        <f t="shared" si="58"/>
        <v>0</v>
      </c>
      <c r="AR92" s="109">
        <f t="shared" si="58"/>
        <v>0</v>
      </c>
      <c r="AS92" s="109">
        <f t="shared" si="58"/>
        <v>0</v>
      </c>
      <c r="AT92" s="109">
        <f t="shared" si="58"/>
        <v>0</v>
      </c>
      <c r="AU92" s="109">
        <f t="shared" ref="AU92" si="59">AU8+AU23+AU35</f>
        <v>0</v>
      </c>
      <c r="AV92" s="110" t="s">
        <v>165</v>
      </c>
      <c r="AW92" s="110" t="s">
        <v>165</v>
      </c>
      <c r="AX92" s="110" t="s">
        <v>165</v>
      </c>
      <c r="AY92" s="110" t="s">
        <v>165</v>
      </c>
      <c r="AZ92" s="110" t="s">
        <v>165</v>
      </c>
      <c r="BA92" s="110" t="s">
        <v>165</v>
      </c>
      <c r="BB92" s="110" t="s">
        <v>165</v>
      </c>
      <c r="BC92" s="110" t="s">
        <v>165</v>
      </c>
      <c r="BD92" s="110" t="s">
        <v>165</v>
      </c>
      <c r="BE92" s="109">
        <f>BE11+BE14+BE17+BE20+BE26+BE29+BE32+BE41+BE44+BE47+BE50+BE53+BE56+BE59+BE62+BE65+BE74+BE80+BE86</f>
        <v>594</v>
      </c>
      <c r="BF92" s="81"/>
    </row>
    <row r="93" spans="1:58" ht="12" customHeight="1" thickBot="1" x14ac:dyDescent="0.25">
      <c r="A93" s="365"/>
      <c r="B93" s="276"/>
      <c r="C93" s="277" t="s">
        <v>117</v>
      </c>
      <c r="D93" s="278"/>
      <c r="E93" s="109">
        <f>E87+E81+E75+E66+E63+E60+E57+E54+E51+E48+E45+E42+E30+E27+E21+E18+E15+E12</f>
        <v>0</v>
      </c>
      <c r="F93" s="109">
        <f>F87+F81+F75+F66+F63+F60+F57+F54+F51+F48+F45+F42+F30+F27+F21+F18+F15+F12</f>
        <v>0</v>
      </c>
      <c r="G93" s="109">
        <f t="shared" ref="G93:AU93" si="60">G87+G81+G75+G66+G63+G60+G57+G54+G51+G48+G45+G42+G30+G27+G21+G18+G15+G12</f>
        <v>0</v>
      </c>
      <c r="H93" s="109">
        <f t="shared" si="60"/>
        <v>0</v>
      </c>
      <c r="I93" s="109">
        <f t="shared" si="60"/>
        <v>0</v>
      </c>
      <c r="J93" s="109">
        <f t="shared" si="60"/>
        <v>0</v>
      </c>
      <c r="K93" s="109">
        <f t="shared" si="60"/>
        <v>0</v>
      </c>
      <c r="L93" s="109">
        <f t="shared" si="60"/>
        <v>0</v>
      </c>
      <c r="M93" s="109">
        <f t="shared" si="60"/>
        <v>0</v>
      </c>
      <c r="N93" s="109">
        <f t="shared" si="60"/>
        <v>0</v>
      </c>
      <c r="O93" s="109">
        <f t="shared" si="60"/>
        <v>0</v>
      </c>
      <c r="P93" s="109">
        <f t="shared" si="60"/>
        <v>0</v>
      </c>
      <c r="Q93" s="109">
        <f t="shared" si="60"/>
        <v>0</v>
      </c>
      <c r="R93" s="109">
        <f t="shared" si="60"/>
        <v>0</v>
      </c>
      <c r="S93" s="109">
        <f t="shared" si="60"/>
        <v>0</v>
      </c>
      <c r="T93" s="109">
        <f t="shared" si="60"/>
        <v>0</v>
      </c>
      <c r="U93" s="109">
        <f t="shared" si="60"/>
        <v>0</v>
      </c>
      <c r="V93" s="109" t="s">
        <v>165</v>
      </c>
      <c r="W93" s="109" t="s">
        <v>165</v>
      </c>
      <c r="X93" s="109">
        <f t="shared" si="60"/>
        <v>0</v>
      </c>
      <c r="Y93" s="109">
        <f t="shared" si="60"/>
        <v>0</v>
      </c>
      <c r="Z93" s="109">
        <f t="shared" si="60"/>
        <v>0</v>
      </c>
      <c r="AA93" s="109">
        <f t="shared" si="60"/>
        <v>0</v>
      </c>
      <c r="AB93" s="109">
        <f t="shared" si="60"/>
        <v>0</v>
      </c>
      <c r="AC93" s="109">
        <f t="shared" si="60"/>
        <v>0</v>
      </c>
      <c r="AD93" s="109">
        <f t="shared" si="60"/>
        <v>0</v>
      </c>
      <c r="AE93" s="109">
        <f t="shared" si="60"/>
        <v>0</v>
      </c>
      <c r="AF93" s="109">
        <f t="shared" si="60"/>
        <v>0</v>
      </c>
      <c r="AG93" s="109">
        <f t="shared" si="60"/>
        <v>0</v>
      </c>
      <c r="AH93" s="109">
        <f t="shared" si="60"/>
        <v>0</v>
      </c>
      <c r="AI93" s="109">
        <f t="shared" si="60"/>
        <v>0</v>
      </c>
      <c r="AJ93" s="109">
        <f t="shared" si="60"/>
        <v>0</v>
      </c>
      <c r="AK93" s="109">
        <f t="shared" si="60"/>
        <v>0</v>
      </c>
      <c r="AL93" s="109">
        <f t="shared" si="60"/>
        <v>0</v>
      </c>
      <c r="AM93" s="109">
        <f t="shared" si="60"/>
        <v>0</v>
      </c>
      <c r="AN93" s="109">
        <f t="shared" si="60"/>
        <v>0</v>
      </c>
      <c r="AO93" s="109">
        <f t="shared" si="60"/>
        <v>0</v>
      </c>
      <c r="AP93" s="109">
        <f t="shared" si="60"/>
        <v>0</v>
      </c>
      <c r="AQ93" s="109">
        <f t="shared" si="60"/>
        <v>0</v>
      </c>
      <c r="AR93" s="109">
        <f t="shared" si="60"/>
        <v>0</v>
      </c>
      <c r="AS93" s="109">
        <f t="shared" si="60"/>
        <v>0</v>
      </c>
      <c r="AT93" s="109">
        <f t="shared" si="60"/>
        <v>0</v>
      </c>
      <c r="AU93" s="109">
        <f t="shared" si="60"/>
        <v>0</v>
      </c>
      <c r="AV93" s="110" t="s">
        <v>165</v>
      </c>
      <c r="AW93" s="110" t="s">
        <v>165</v>
      </c>
      <c r="AX93" s="110" t="s">
        <v>165</v>
      </c>
      <c r="AY93" s="110" t="s">
        <v>165</v>
      </c>
      <c r="AZ93" s="110" t="s">
        <v>165</v>
      </c>
      <c r="BA93" s="110" t="s">
        <v>165</v>
      </c>
      <c r="BB93" s="110" t="s">
        <v>165</v>
      </c>
      <c r="BC93" s="110" t="s">
        <v>165</v>
      </c>
      <c r="BD93" s="110" t="s">
        <v>165</v>
      </c>
      <c r="BE93" s="109">
        <f>SUM(E93:BC93)</f>
        <v>0</v>
      </c>
      <c r="BF93" s="81"/>
    </row>
    <row r="94" spans="1:58" ht="15" customHeight="1" thickBot="1" x14ac:dyDescent="0.25">
      <c r="A94" s="366"/>
      <c r="B94" s="329" t="s">
        <v>61</v>
      </c>
      <c r="C94" s="330"/>
      <c r="D94" s="331"/>
      <c r="E94" s="109">
        <f>E90+E92+E93</f>
        <v>54</v>
      </c>
      <c r="F94" s="109">
        <f t="shared" ref="F94:AH94" si="61">F90+F92+F93</f>
        <v>54</v>
      </c>
      <c r="G94" s="109">
        <f t="shared" si="61"/>
        <v>54</v>
      </c>
      <c r="H94" s="109">
        <f t="shared" si="61"/>
        <v>54</v>
      </c>
      <c r="I94" s="109">
        <f t="shared" si="61"/>
        <v>54</v>
      </c>
      <c r="J94" s="109">
        <f t="shared" si="61"/>
        <v>54</v>
      </c>
      <c r="K94" s="109">
        <f t="shared" si="61"/>
        <v>54</v>
      </c>
      <c r="L94" s="109">
        <f t="shared" si="61"/>
        <v>54</v>
      </c>
      <c r="M94" s="109">
        <f t="shared" si="61"/>
        <v>54</v>
      </c>
      <c r="N94" s="109">
        <f t="shared" si="61"/>
        <v>54</v>
      </c>
      <c r="O94" s="109">
        <f t="shared" si="61"/>
        <v>54</v>
      </c>
      <c r="P94" s="109">
        <f t="shared" si="61"/>
        <v>54</v>
      </c>
      <c r="Q94" s="109">
        <f t="shared" si="61"/>
        <v>54</v>
      </c>
      <c r="R94" s="109">
        <f t="shared" si="61"/>
        <v>54</v>
      </c>
      <c r="S94" s="109">
        <f t="shared" si="61"/>
        <v>54</v>
      </c>
      <c r="T94" s="109">
        <f t="shared" si="61"/>
        <v>54</v>
      </c>
      <c r="U94" s="109">
        <f t="shared" si="61"/>
        <v>0</v>
      </c>
      <c r="V94" s="110" t="s">
        <v>165</v>
      </c>
      <c r="W94" s="110" t="s">
        <v>165</v>
      </c>
      <c r="X94" s="109">
        <f t="shared" si="61"/>
        <v>54</v>
      </c>
      <c r="Y94" s="109">
        <f t="shared" si="61"/>
        <v>54</v>
      </c>
      <c r="Z94" s="109">
        <f t="shared" si="61"/>
        <v>54</v>
      </c>
      <c r="AA94" s="109">
        <f t="shared" si="61"/>
        <v>54</v>
      </c>
      <c r="AB94" s="109">
        <f t="shared" si="61"/>
        <v>54</v>
      </c>
      <c r="AC94" s="109">
        <f t="shared" si="61"/>
        <v>54</v>
      </c>
      <c r="AD94" s="109">
        <f t="shared" si="61"/>
        <v>54</v>
      </c>
      <c r="AE94" s="109">
        <f t="shared" si="61"/>
        <v>54</v>
      </c>
      <c r="AF94" s="109">
        <f t="shared" si="61"/>
        <v>54</v>
      </c>
      <c r="AG94" s="109">
        <f t="shared" si="61"/>
        <v>54</v>
      </c>
      <c r="AH94" s="109">
        <f t="shared" si="61"/>
        <v>54</v>
      </c>
      <c r="AI94" s="109">
        <f t="shared" ref="AI94:BE94" si="62">AI90+AI92+AI93</f>
        <v>54</v>
      </c>
      <c r="AJ94" s="109">
        <f t="shared" si="62"/>
        <v>54</v>
      </c>
      <c r="AK94" s="109">
        <f t="shared" si="62"/>
        <v>54</v>
      </c>
      <c r="AL94" s="109">
        <f t="shared" si="62"/>
        <v>54</v>
      </c>
      <c r="AM94" s="109">
        <f t="shared" si="62"/>
        <v>54</v>
      </c>
      <c r="AN94" s="109">
        <f t="shared" si="62"/>
        <v>54</v>
      </c>
      <c r="AO94" s="109">
        <f t="shared" si="62"/>
        <v>0</v>
      </c>
      <c r="AP94" s="109">
        <f t="shared" si="62"/>
        <v>36</v>
      </c>
      <c r="AQ94" s="109">
        <f t="shared" si="62"/>
        <v>36</v>
      </c>
      <c r="AR94" s="109">
        <f t="shared" si="62"/>
        <v>36</v>
      </c>
      <c r="AS94" s="109">
        <f t="shared" si="62"/>
        <v>36</v>
      </c>
      <c r="AT94" s="109">
        <f t="shared" si="62"/>
        <v>36</v>
      </c>
      <c r="AU94" s="109">
        <f t="shared" si="62"/>
        <v>36</v>
      </c>
      <c r="AV94" s="110" t="s">
        <v>165</v>
      </c>
      <c r="AW94" s="110" t="s">
        <v>165</v>
      </c>
      <c r="AX94" s="110" t="s">
        <v>165</v>
      </c>
      <c r="AY94" s="110" t="s">
        <v>165</v>
      </c>
      <c r="AZ94" s="110" t="s">
        <v>165</v>
      </c>
      <c r="BA94" s="110" t="s">
        <v>165</v>
      </c>
      <c r="BB94" s="110" t="s">
        <v>165</v>
      </c>
      <c r="BC94" s="110" t="s">
        <v>165</v>
      </c>
      <c r="BD94" s="110" t="s">
        <v>165</v>
      </c>
      <c r="BE94" s="109">
        <f t="shared" si="62"/>
        <v>1998</v>
      </c>
      <c r="BF94" s="81"/>
    </row>
    <row r="95" spans="1:58" x14ac:dyDescent="0.2">
      <c r="BF95" s="1"/>
    </row>
    <row r="96" spans="1:58" x14ac:dyDescent="0.2">
      <c r="BF96" s="1"/>
    </row>
    <row r="99" spans="19:19" x14ac:dyDescent="0.2">
      <c r="S99" s="1"/>
    </row>
  </sheetData>
  <mergeCells count="131">
    <mergeCell ref="BD90:BD91"/>
    <mergeCell ref="G90:G91"/>
    <mergeCell ref="L90:L91"/>
    <mergeCell ref="C67:C69"/>
    <mergeCell ref="P90:P91"/>
    <mergeCell ref="H90:H91"/>
    <mergeCell ref="B2:B4"/>
    <mergeCell ref="C2:C4"/>
    <mergeCell ref="B79:B81"/>
    <mergeCell ref="C79:C81"/>
    <mergeCell ref="B52:B54"/>
    <mergeCell ref="C52:C54"/>
    <mergeCell ref="B55:B57"/>
    <mergeCell ref="C55:C57"/>
    <mergeCell ref="B64:B66"/>
    <mergeCell ref="C64:C66"/>
    <mergeCell ref="C46:C48"/>
    <mergeCell ref="B49:B51"/>
    <mergeCell ref="C49:C51"/>
    <mergeCell ref="B28:B30"/>
    <mergeCell ref="C28:C30"/>
    <mergeCell ref="B34:B36"/>
    <mergeCell ref="C7:C9"/>
    <mergeCell ref="B7:B9"/>
    <mergeCell ref="AZ90:AZ91"/>
    <mergeCell ref="BA90:BA91"/>
    <mergeCell ref="AJ90:AJ91"/>
    <mergeCell ref="B82:B84"/>
    <mergeCell ref="C82:C84"/>
    <mergeCell ref="B85:B87"/>
    <mergeCell ref="C85:C87"/>
    <mergeCell ref="AV90:AV91"/>
    <mergeCell ref="AQ90:AQ91"/>
    <mergeCell ref="AT90:AT91"/>
    <mergeCell ref="AR90:AR91"/>
    <mergeCell ref="AP90:AP91"/>
    <mergeCell ref="AN90:AN91"/>
    <mergeCell ref="AO90:AO91"/>
    <mergeCell ref="AK90:AK91"/>
    <mergeCell ref="AS90:AS91"/>
    <mergeCell ref="Y90:Y91"/>
    <mergeCell ref="AA90:AA91"/>
    <mergeCell ref="AH90:AH91"/>
    <mergeCell ref="AB90:AB91"/>
    <mergeCell ref="J90:J91"/>
    <mergeCell ref="K90:K91"/>
    <mergeCell ref="AU90:AU91"/>
    <mergeCell ref="AX90:AX91"/>
    <mergeCell ref="B94:D94"/>
    <mergeCell ref="U90:U91"/>
    <mergeCell ref="A2:A4"/>
    <mergeCell ref="B92:D92"/>
    <mergeCell ref="N90:N91"/>
    <mergeCell ref="O90:O91"/>
    <mergeCell ref="Q90:Q91"/>
    <mergeCell ref="M90:M91"/>
    <mergeCell ref="A7:A94"/>
    <mergeCell ref="B37:B39"/>
    <mergeCell ref="C37:C39"/>
    <mergeCell ref="B40:B42"/>
    <mergeCell ref="C40:C42"/>
    <mergeCell ref="B43:B45"/>
    <mergeCell ref="C43:C45"/>
    <mergeCell ref="B46:B48"/>
    <mergeCell ref="B67:B69"/>
    <mergeCell ref="B61:B63"/>
    <mergeCell ref="C61:C63"/>
    <mergeCell ref="C25:C27"/>
    <mergeCell ref="B13:B15"/>
    <mergeCell ref="C13:C15"/>
    <mergeCell ref="B22:B24"/>
    <mergeCell ref="C22:C24"/>
    <mergeCell ref="A1:BE1"/>
    <mergeCell ref="W90:W91"/>
    <mergeCell ref="X90:X91"/>
    <mergeCell ref="BA2:BC2"/>
    <mergeCell ref="W2:Y2"/>
    <mergeCell ref="AA2:AC2"/>
    <mergeCell ref="F2:H2"/>
    <mergeCell ref="J2:L2"/>
    <mergeCell ref="A5:BE5"/>
    <mergeCell ref="R90:R91"/>
    <mergeCell ref="D2:D4"/>
    <mergeCell ref="BB90:BB91"/>
    <mergeCell ref="AW90:AW91"/>
    <mergeCell ref="BE2:BE3"/>
    <mergeCell ref="E3:BC3"/>
    <mergeCell ref="I90:I91"/>
    <mergeCell ref="E90:E91"/>
    <mergeCell ref="BC90:BC91"/>
    <mergeCell ref="BE90:BE91"/>
    <mergeCell ref="B76:B78"/>
    <mergeCell ref="C76:C78"/>
    <mergeCell ref="R2:U2"/>
    <mergeCell ref="AY90:AY91"/>
    <mergeCell ref="AI90:AI91"/>
    <mergeCell ref="F90:F91"/>
    <mergeCell ref="B31:B33"/>
    <mergeCell ref="C31:C33"/>
    <mergeCell ref="B90:D91"/>
    <mergeCell ref="AC90:AC91"/>
    <mergeCell ref="B70:B72"/>
    <mergeCell ref="C70:C72"/>
    <mergeCell ref="B73:B75"/>
    <mergeCell ref="C73:C75"/>
    <mergeCell ref="AL90:AL91"/>
    <mergeCell ref="AM90:AM91"/>
    <mergeCell ref="V90:V91"/>
    <mergeCell ref="Z90:Z91"/>
    <mergeCell ref="S90:S91"/>
    <mergeCell ref="T90:T91"/>
    <mergeCell ref="AD90:AD91"/>
    <mergeCell ref="AE90:AE91"/>
    <mergeCell ref="AF90:AF91"/>
    <mergeCell ref="AG90:AG91"/>
    <mergeCell ref="AE2:AG2"/>
    <mergeCell ref="AI2:AK2"/>
    <mergeCell ref="AM2:AP2"/>
    <mergeCell ref="AR2:AT2"/>
    <mergeCell ref="AV2:AY2"/>
    <mergeCell ref="B10:B12"/>
    <mergeCell ref="C10:C12"/>
    <mergeCell ref="B58:B60"/>
    <mergeCell ref="C58:C60"/>
    <mergeCell ref="N2:P2"/>
    <mergeCell ref="B16:B18"/>
    <mergeCell ref="C16:C18"/>
    <mergeCell ref="B19:B21"/>
    <mergeCell ref="C19:C21"/>
    <mergeCell ref="C34:C36"/>
    <mergeCell ref="B25:B27"/>
  </mergeCells>
  <phoneticPr fontId="2" type="noConversion"/>
  <hyperlinks>
    <hyperlink ref="BE2" location="_ftn1" display="_ftn1"/>
  </hyperlinks>
  <pageMargins left="0.19685039370078741" right="0.19685039370078741" top="0.39370078740157483" bottom="0.19685039370078741" header="0.51181102362204722" footer="0.51181102362204722"/>
  <pageSetup paperSize="8" scale="68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8"/>
  <sheetViews>
    <sheetView topLeftCell="D31" zoomScaleNormal="100" workbookViewId="0">
      <selection activeCell="AT61" sqref="AT61"/>
    </sheetView>
  </sheetViews>
  <sheetFormatPr defaultRowHeight="12.75" x14ac:dyDescent="0.2"/>
  <cols>
    <col min="1" max="1" width="2.7109375" customWidth="1"/>
    <col min="2" max="2" width="6.28515625" customWidth="1"/>
    <col min="3" max="3" width="20.42578125" customWidth="1"/>
    <col min="4" max="4" width="6" customWidth="1"/>
    <col min="5" max="56" width="3" style="304" customWidth="1"/>
    <col min="57" max="57" width="13" customWidth="1"/>
  </cols>
  <sheetData>
    <row r="1" spans="1:58" ht="15.75" customHeight="1" thickBot="1" x14ac:dyDescent="0.25">
      <c r="A1" s="463" t="s">
        <v>109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</row>
    <row r="2" spans="1:58" ht="46.5" customHeight="1" thickBot="1" x14ac:dyDescent="0.25">
      <c r="A2" s="349" t="s">
        <v>32</v>
      </c>
      <c r="B2" s="349" t="s">
        <v>33</v>
      </c>
      <c r="C2" s="349" t="s">
        <v>34</v>
      </c>
      <c r="D2" s="349" t="s">
        <v>35</v>
      </c>
      <c r="E2" s="8" t="s">
        <v>214</v>
      </c>
      <c r="F2" s="376" t="s">
        <v>36</v>
      </c>
      <c r="G2" s="404"/>
      <c r="H2" s="405"/>
      <c r="I2" s="9" t="s">
        <v>215</v>
      </c>
      <c r="J2" s="376" t="s">
        <v>37</v>
      </c>
      <c r="K2" s="377"/>
      <c r="L2" s="377"/>
      <c r="M2" s="8" t="s">
        <v>216</v>
      </c>
      <c r="N2" s="374" t="s">
        <v>38</v>
      </c>
      <c r="O2" s="375"/>
      <c r="P2" s="375"/>
      <c r="Q2" s="7" t="s">
        <v>217</v>
      </c>
      <c r="R2" s="374" t="s">
        <v>39</v>
      </c>
      <c r="S2" s="375"/>
      <c r="T2" s="375"/>
      <c r="U2" s="412"/>
      <c r="V2" s="6" t="s">
        <v>218</v>
      </c>
      <c r="W2" s="374" t="s">
        <v>40</v>
      </c>
      <c r="X2" s="375"/>
      <c r="Y2" s="375"/>
      <c r="Z2" s="7" t="s">
        <v>219</v>
      </c>
      <c r="AA2" s="374" t="s">
        <v>41</v>
      </c>
      <c r="AB2" s="375"/>
      <c r="AC2" s="375"/>
      <c r="AD2" s="7" t="s">
        <v>220</v>
      </c>
      <c r="AE2" s="374" t="s">
        <v>42</v>
      </c>
      <c r="AF2" s="375"/>
      <c r="AG2" s="375"/>
      <c r="AH2" s="8" t="s">
        <v>221</v>
      </c>
      <c r="AI2" s="376" t="s">
        <v>43</v>
      </c>
      <c r="AJ2" s="377"/>
      <c r="AK2" s="378"/>
      <c r="AL2" s="9" t="s">
        <v>222</v>
      </c>
      <c r="AM2" s="376" t="s">
        <v>44</v>
      </c>
      <c r="AN2" s="377"/>
      <c r="AO2" s="377"/>
      <c r="AP2" s="378"/>
      <c r="AQ2" s="8" t="s">
        <v>223</v>
      </c>
      <c r="AR2" s="376" t="s">
        <v>45</v>
      </c>
      <c r="AS2" s="377"/>
      <c r="AT2" s="378"/>
      <c r="AU2" s="8" t="s">
        <v>224</v>
      </c>
      <c r="AV2" s="376" t="s">
        <v>46</v>
      </c>
      <c r="AW2" s="377"/>
      <c r="AX2" s="377"/>
      <c r="AY2" s="378"/>
      <c r="AZ2" s="7" t="s">
        <v>225</v>
      </c>
      <c r="BA2" s="376" t="s">
        <v>47</v>
      </c>
      <c r="BB2" s="377"/>
      <c r="BC2" s="377"/>
      <c r="BD2" s="187" t="s">
        <v>226</v>
      </c>
      <c r="BE2" s="344" t="s">
        <v>48</v>
      </c>
    </row>
    <row r="3" spans="1:58" ht="12.75" customHeight="1" thickBot="1" x14ac:dyDescent="0.25">
      <c r="A3" s="350"/>
      <c r="B3" s="350"/>
      <c r="C3" s="350"/>
      <c r="D3" s="350"/>
      <c r="E3" s="406" t="s">
        <v>49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285"/>
      <c r="BE3" s="345"/>
    </row>
    <row r="4" spans="1:58" ht="15.75" customHeight="1" thickBot="1" x14ac:dyDescent="0.25">
      <c r="A4" s="351"/>
      <c r="B4" s="351"/>
      <c r="C4" s="351"/>
      <c r="D4" s="351"/>
      <c r="E4" s="103">
        <v>35</v>
      </c>
      <c r="F4" s="103">
        <v>36</v>
      </c>
      <c r="G4" s="103">
        <v>37</v>
      </c>
      <c r="H4" s="103">
        <v>38</v>
      </c>
      <c r="I4" s="103">
        <v>39</v>
      </c>
      <c r="J4" s="103">
        <v>40</v>
      </c>
      <c r="K4" s="103">
        <v>41</v>
      </c>
      <c r="L4" s="103">
        <v>42</v>
      </c>
      <c r="M4" s="105">
        <v>43</v>
      </c>
      <c r="N4" s="105">
        <v>44</v>
      </c>
      <c r="O4" s="105">
        <v>45</v>
      </c>
      <c r="P4" s="105">
        <v>46</v>
      </c>
      <c r="Q4" s="105">
        <v>47</v>
      </c>
      <c r="R4" s="105">
        <v>48</v>
      </c>
      <c r="S4" s="105">
        <v>49</v>
      </c>
      <c r="T4" s="105">
        <v>50</v>
      </c>
      <c r="U4" s="105">
        <v>51</v>
      </c>
      <c r="V4" s="105">
        <v>52</v>
      </c>
      <c r="W4" s="119">
        <v>1</v>
      </c>
      <c r="X4" s="119">
        <v>2</v>
      </c>
      <c r="Y4" s="119">
        <v>3</v>
      </c>
      <c r="Z4" s="119">
        <v>4</v>
      </c>
      <c r="AA4" s="119">
        <v>5</v>
      </c>
      <c r="AB4" s="119">
        <v>6</v>
      </c>
      <c r="AC4" s="119">
        <v>7</v>
      </c>
      <c r="AD4" s="119">
        <v>8</v>
      </c>
      <c r="AE4" s="119">
        <v>9</v>
      </c>
      <c r="AF4" s="105">
        <v>10</v>
      </c>
      <c r="AG4" s="105">
        <v>11</v>
      </c>
      <c r="AH4" s="105">
        <v>12</v>
      </c>
      <c r="AI4" s="105">
        <v>13</v>
      </c>
      <c r="AJ4" s="105">
        <v>14</v>
      </c>
      <c r="AK4" s="105">
        <v>15</v>
      </c>
      <c r="AL4" s="105">
        <v>16</v>
      </c>
      <c r="AM4" s="105">
        <v>17</v>
      </c>
      <c r="AN4" s="105">
        <v>18</v>
      </c>
      <c r="AO4" s="105">
        <v>19</v>
      </c>
      <c r="AP4" s="105">
        <v>20</v>
      </c>
      <c r="AQ4" s="105">
        <v>21</v>
      </c>
      <c r="AR4" s="105">
        <v>22</v>
      </c>
      <c r="AS4" s="105">
        <v>23</v>
      </c>
      <c r="AT4" s="105">
        <v>24</v>
      </c>
      <c r="AU4" s="105">
        <v>25</v>
      </c>
      <c r="AV4" s="105">
        <v>26</v>
      </c>
      <c r="AW4" s="105">
        <v>27</v>
      </c>
      <c r="AX4" s="105">
        <v>28</v>
      </c>
      <c r="AY4" s="105">
        <v>29</v>
      </c>
      <c r="AZ4" s="105">
        <v>30</v>
      </c>
      <c r="BA4" s="105">
        <v>31</v>
      </c>
      <c r="BB4" s="105">
        <v>32</v>
      </c>
      <c r="BC4" s="105">
        <v>33</v>
      </c>
      <c r="BD4" s="105">
        <v>34</v>
      </c>
      <c r="BE4" s="105">
        <v>10</v>
      </c>
    </row>
    <row r="5" spans="1:58" s="20" customFormat="1" ht="12" thickBot="1" x14ac:dyDescent="0.2">
      <c r="A5" s="406" t="s">
        <v>50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8"/>
    </row>
    <row r="6" spans="1:58" ht="15" thickBot="1" x14ac:dyDescent="0.25">
      <c r="A6" s="107"/>
      <c r="B6" s="103"/>
      <c r="C6" s="19"/>
      <c r="D6" s="103"/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  <c r="L6" s="103">
        <v>8</v>
      </c>
      <c r="M6" s="103">
        <v>9</v>
      </c>
      <c r="N6" s="103">
        <v>10</v>
      </c>
      <c r="O6" s="103">
        <v>11</v>
      </c>
      <c r="P6" s="103">
        <v>12</v>
      </c>
      <c r="Q6" s="103">
        <v>13</v>
      </c>
      <c r="R6" s="103">
        <v>14</v>
      </c>
      <c r="S6" s="103">
        <v>15</v>
      </c>
      <c r="T6" s="103">
        <v>16</v>
      </c>
      <c r="U6" s="120">
        <v>17</v>
      </c>
      <c r="V6" s="120">
        <v>18</v>
      </c>
      <c r="W6" s="120">
        <v>19</v>
      </c>
      <c r="X6" s="103">
        <v>20</v>
      </c>
      <c r="Y6" s="103">
        <v>21</v>
      </c>
      <c r="Z6" s="103">
        <v>22</v>
      </c>
      <c r="AA6" s="103">
        <v>23</v>
      </c>
      <c r="AB6" s="103">
        <v>24</v>
      </c>
      <c r="AC6" s="103">
        <v>25</v>
      </c>
      <c r="AD6" s="103">
        <v>26</v>
      </c>
      <c r="AE6" s="103">
        <v>27</v>
      </c>
      <c r="AF6" s="103">
        <v>28</v>
      </c>
      <c r="AG6" s="103">
        <v>29</v>
      </c>
      <c r="AH6" s="103">
        <v>30</v>
      </c>
      <c r="AI6" s="103">
        <v>31</v>
      </c>
      <c r="AJ6" s="103">
        <v>32</v>
      </c>
      <c r="AK6" s="103">
        <v>33</v>
      </c>
      <c r="AL6" s="103">
        <v>34</v>
      </c>
      <c r="AM6" s="103">
        <v>35</v>
      </c>
      <c r="AN6" s="103">
        <v>36</v>
      </c>
      <c r="AO6" s="103">
        <v>37</v>
      </c>
      <c r="AP6" s="103">
        <v>38</v>
      </c>
      <c r="AQ6" s="103">
        <v>39</v>
      </c>
      <c r="AR6" s="103">
        <v>40</v>
      </c>
      <c r="AS6" s="103">
        <v>41</v>
      </c>
      <c r="AT6" s="103">
        <v>42</v>
      </c>
      <c r="AU6" s="103">
        <v>43</v>
      </c>
      <c r="AV6" s="103">
        <v>44</v>
      </c>
      <c r="AW6" s="103">
        <v>45</v>
      </c>
      <c r="AX6" s="103">
        <v>46</v>
      </c>
      <c r="AY6" s="103">
        <v>47</v>
      </c>
      <c r="AZ6" s="103">
        <v>48</v>
      </c>
      <c r="BA6" s="103">
        <v>49</v>
      </c>
      <c r="BB6" s="103">
        <v>50</v>
      </c>
      <c r="BC6" s="103">
        <v>51</v>
      </c>
      <c r="BD6" s="103">
        <v>52</v>
      </c>
      <c r="BE6" s="105">
        <v>28</v>
      </c>
    </row>
    <row r="7" spans="1:58" ht="12" customHeight="1" thickBot="1" x14ac:dyDescent="0.25">
      <c r="A7" s="364" t="s">
        <v>88</v>
      </c>
      <c r="B7" s="400" t="s">
        <v>72</v>
      </c>
      <c r="C7" s="442" t="s">
        <v>84</v>
      </c>
      <c r="D7" s="108" t="s">
        <v>53</v>
      </c>
      <c r="E7" s="140">
        <f>E10+E13</f>
        <v>4</v>
      </c>
      <c r="F7" s="140">
        <f t="shared" ref="F7:AU7" si="0">F10+F13</f>
        <v>6</v>
      </c>
      <c r="G7" s="140">
        <f t="shared" si="0"/>
        <v>4</v>
      </c>
      <c r="H7" s="140">
        <f t="shared" si="0"/>
        <v>4</v>
      </c>
      <c r="I7" s="140">
        <f t="shared" si="0"/>
        <v>6</v>
      </c>
      <c r="J7" s="140">
        <f t="shared" si="0"/>
        <v>4</v>
      </c>
      <c r="K7" s="140">
        <f t="shared" si="0"/>
        <v>4</v>
      </c>
      <c r="L7" s="140">
        <f t="shared" si="0"/>
        <v>4</v>
      </c>
      <c r="M7" s="140">
        <f t="shared" si="0"/>
        <v>4</v>
      </c>
      <c r="N7" s="140">
        <f t="shared" si="0"/>
        <v>4</v>
      </c>
      <c r="O7" s="140">
        <f t="shared" si="0"/>
        <v>4</v>
      </c>
      <c r="P7" s="140">
        <f t="shared" si="0"/>
        <v>4</v>
      </c>
      <c r="Q7" s="140">
        <f t="shared" si="0"/>
        <v>4</v>
      </c>
      <c r="R7" s="140">
        <f t="shared" si="0"/>
        <v>4</v>
      </c>
      <c r="S7" s="140">
        <f t="shared" si="0"/>
        <v>4</v>
      </c>
      <c r="T7" s="140">
        <f t="shared" si="0"/>
        <v>0</v>
      </c>
      <c r="U7" s="140">
        <f t="shared" si="0"/>
        <v>0</v>
      </c>
      <c r="V7" s="140" t="s">
        <v>165</v>
      </c>
      <c r="W7" s="140" t="s">
        <v>165</v>
      </c>
      <c r="X7" s="140">
        <f t="shared" si="0"/>
        <v>4</v>
      </c>
      <c r="Y7" s="140">
        <f t="shared" si="0"/>
        <v>4</v>
      </c>
      <c r="Z7" s="140">
        <f t="shared" si="0"/>
        <v>4</v>
      </c>
      <c r="AA7" s="140">
        <f t="shared" si="0"/>
        <v>4</v>
      </c>
      <c r="AB7" s="140">
        <f t="shared" si="0"/>
        <v>4</v>
      </c>
      <c r="AC7" s="140">
        <f t="shared" si="0"/>
        <v>4</v>
      </c>
      <c r="AD7" s="140">
        <f t="shared" si="0"/>
        <v>4</v>
      </c>
      <c r="AE7" s="140">
        <f t="shared" si="0"/>
        <v>4</v>
      </c>
      <c r="AF7" s="140">
        <f t="shared" si="0"/>
        <v>4</v>
      </c>
      <c r="AG7" s="140">
        <f t="shared" si="0"/>
        <v>4</v>
      </c>
      <c r="AH7" s="140">
        <f t="shared" si="0"/>
        <v>4</v>
      </c>
      <c r="AI7" s="140">
        <f t="shared" si="0"/>
        <v>4</v>
      </c>
      <c r="AJ7" s="140">
        <f t="shared" si="0"/>
        <v>0</v>
      </c>
      <c r="AK7" s="140">
        <f t="shared" si="0"/>
        <v>0</v>
      </c>
      <c r="AL7" s="140">
        <f t="shared" si="0"/>
        <v>0</v>
      </c>
      <c r="AM7" s="140">
        <f t="shared" si="0"/>
        <v>0</v>
      </c>
      <c r="AN7" s="140">
        <f t="shared" si="0"/>
        <v>0</v>
      </c>
      <c r="AO7" s="140">
        <f t="shared" si="0"/>
        <v>0</v>
      </c>
      <c r="AP7" s="140">
        <f t="shared" si="0"/>
        <v>0</v>
      </c>
      <c r="AQ7" s="140">
        <f t="shared" si="0"/>
        <v>0</v>
      </c>
      <c r="AR7" s="140">
        <f t="shared" si="0"/>
        <v>0</v>
      </c>
      <c r="AS7" s="140">
        <f t="shared" si="0"/>
        <v>0</v>
      </c>
      <c r="AT7" s="140">
        <f t="shared" si="0"/>
        <v>0</v>
      </c>
      <c r="AU7" s="140">
        <f t="shared" si="0"/>
        <v>0</v>
      </c>
      <c r="AV7" s="140" t="s">
        <v>165</v>
      </c>
      <c r="AW7" s="140" t="s">
        <v>165</v>
      </c>
      <c r="AX7" s="140" t="s">
        <v>165</v>
      </c>
      <c r="AY7" s="140" t="s">
        <v>165</v>
      </c>
      <c r="AZ7" s="140" t="s">
        <v>165</v>
      </c>
      <c r="BA7" s="140" t="s">
        <v>165</v>
      </c>
      <c r="BB7" s="140" t="s">
        <v>165</v>
      </c>
      <c r="BC7" s="140" t="s">
        <v>165</v>
      </c>
      <c r="BD7" s="140" t="s">
        <v>165</v>
      </c>
      <c r="BE7" s="140">
        <f>SUM(E7:BD7)</f>
        <v>112</v>
      </c>
    </row>
    <row r="8" spans="1:58" ht="12" customHeight="1" thickBot="1" x14ac:dyDescent="0.25">
      <c r="A8" s="365"/>
      <c r="B8" s="401"/>
      <c r="C8" s="443"/>
      <c r="D8" s="108" t="s">
        <v>54</v>
      </c>
      <c r="E8" s="140">
        <f>E11+E14</f>
        <v>3</v>
      </c>
      <c r="F8" s="140">
        <f t="shared" ref="F8:AU8" si="1">F11+F14</f>
        <v>3</v>
      </c>
      <c r="G8" s="140">
        <f t="shared" si="1"/>
        <v>2</v>
      </c>
      <c r="H8" s="140">
        <f t="shared" si="1"/>
        <v>2</v>
      </c>
      <c r="I8" s="140">
        <f t="shared" si="1"/>
        <v>3</v>
      </c>
      <c r="J8" s="140">
        <f t="shared" si="1"/>
        <v>2</v>
      </c>
      <c r="K8" s="140">
        <f t="shared" si="1"/>
        <v>2</v>
      </c>
      <c r="L8" s="140">
        <f t="shared" si="1"/>
        <v>2</v>
      </c>
      <c r="M8" s="140">
        <f t="shared" si="1"/>
        <v>2</v>
      </c>
      <c r="N8" s="140">
        <f t="shared" si="1"/>
        <v>2</v>
      </c>
      <c r="O8" s="140">
        <f t="shared" si="1"/>
        <v>2</v>
      </c>
      <c r="P8" s="140">
        <f t="shared" si="1"/>
        <v>2</v>
      </c>
      <c r="Q8" s="140">
        <f t="shared" si="1"/>
        <v>2</v>
      </c>
      <c r="R8" s="140">
        <f t="shared" si="1"/>
        <v>2</v>
      </c>
      <c r="S8" s="140">
        <f t="shared" si="1"/>
        <v>2</v>
      </c>
      <c r="T8" s="140">
        <f t="shared" si="1"/>
        <v>0</v>
      </c>
      <c r="U8" s="140">
        <f t="shared" si="1"/>
        <v>0</v>
      </c>
      <c r="V8" s="140" t="s">
        <v>165</v>
      </c>
      <c r="W8" s="140" t="s">
        <v>165</v>
      </c>
      <c r="X8" s="140">
        <f t="shared" si="1"/>
        <v>2</v>
      </c>
      <c r="Y8" s="140">
        <f t="shared" si="1"/>
        <v>2</v>
      </c>
      <c r="Z8" s="140">
        <f t="shared" si="1"/>
        <v>3</v>
      </c>
      <c r="AA8" s="140">
        <f t="shared" si="1"/>
        <v>3</v>
      </c>
      <c r="AB8" s="140">
        <f t="shared" si="1"/>
        <v>3</v>
      </c>
      <c r="AC8" s="140">
        <f t="shared" si="1"/>
        <v>3</v>
      </c>
      <c r="AD8" s="140">
        <f t="shared" si="1"/>
        <v>3</v>
      </c>
      <c r="AE8" s="140">
        <f t="shared" si="1"/>
        <v>3</v>
      </c>
      <c r="AF8" s="140">
        <f t="shared" si="1"/>
        <v>3</v>
      </c>
      <c r="AG8" s="140">
        <f t="shared" si="1"/>
        <v>3</v>
      </c>
      <c r="AH8" s="140">
        <f t="shared" si="1"/>
        <v>3</v>
      </c>
      <c r="AI8" s="140">
        <f t="shared" si="1"/>
        <v>3</v>
      </c>
      <c r="AJ8" s="140">
        <f t="shared" si="1"/>
        <v>0</v>
      </c>
      <c r="AK8" s="140">
        <f t="shared" si="1"/>
        <v>0</v>
      </c>
      <c r="AL8" s="140">
        <f t="shared" si="1"/>
        <v>0</v>
      </c>
      <c r="AM8" s="140">
        <f t="shared" si="1"/>
        <v>0</v>
      </c>
      <c r="AN8" s="140">
        <f t="shared" si="1"/>
        <v>0</v>
      </c>
      <c r="AO8" s="140">
        <f t="shared" si="1"/>
        <v>0</v>
      </c>
      <c r="AP8" s="140">
        <f t="shared" si="1"/>
        <v>0</v>
      </c>
      <c r="AQ8" s="140">
        <f t="shared" si="1"/>
        <v>0</v>
      </c>
      <c r="AR8" s="140">
        <f t="shared" si="1"/>
        <v>0</v>
      </c>
      <c r="AS8" s="140">
        <f t="shared" si="1"/>
        <v>0</v>
      </c>
      <c r="AT8" s="140">
        <f t="shared" si="1"/>
        <v>0</v>
      </c>
      <c r="AU8" s="140">
        <f t="shared" si="1"/>
        <v>0</v>
      </c>
      <c r="AV8" s="140" t="s">
        <v>165</v>
      </c>
      <c r="AW8" s="140" t="s">
        <v>165</v>
      </c>
      <c r="AX8" s="140" t="s">
        <v>165</v>
      </c>
      <c r="AY8" s="140" t="s">
        <v>165</v>
      </c>
      <c r="AZ8" s="140" t="s">
        <v>165</v>
      </c>
      <c r="BA8" s="140" t="s">
        <v>165</v>
      </c>
      <c r="BB8" s="140" t="s">
        <v>165</v>
      </c>
      <c r="BC8" s="140" t="s">
        <v>165</v>
      </c>
      <c r="BD8" s="140" t="s">
        <v>165</v>
      </c>
      <c r="BE8" s="140">
        <f>SUM(E8:BD8)</f>
        <v>67</v>
      </c>
    </row>
    <row r="9" spans="1:58" ht="12" customHeight="1" thickBot="1" x14ac:dyDescent="0.25">
      <c r="A9" s="365"/>
      <c r="B9" s="395"/>
      <c r="C9" s="444"/>
      <c r="D9" s="108" t="s">
        <v>118</v>
      </c>
      <c r="E9" s="140">
        <f>E12+E15</f>
        <v>0</v>
      </c>
      <c r="F9" s="140">
        <f t="shared" ref="F9:AU9" si="2">F12+F15</f>
        <v>0</v>
      </c>
      <c r="G9" s="140">
        <f t="shared" si="2"/>
        <v>0</v>
      </c>
      <c r="H9" s="140">
        <f t="shared" si="2"/>
        <v>0</v>
      </c>
      <c r="I9" s="140">
        <f t="shared" si="2"/>
        <v>0</v>
      </c>
      <c r="J9" s="140">
        <f t="shared" si="2"/>
        <v>0</v>
      </c>
      <c r="K9" s="140">
        <f t="shared" si="2"/>
        <v>0</v>
      </c>
      <c r="L9" s="140">
        <f t="shared" si="2"/>
        <v>0</v>
      </c>
      <c r="M9" s="140">
        <f t="shared" si="2"/>
        <v>0</v>
      </c>
      <c r="N9" s="140">
        <f t="shared" si="2"/>
        <v>0</v>
      </c>
      <c r="O9" s="140">
        <f t="shared" si="2"/>
        <v>0</v>
      </c>
      <c r="P9" s="140">
        <f t="shared" si="2"/>
        <v>0</v>
      </c>
      <c r="Q9" s="140">
        <f t="shared" si="2"/>
        <v>0</v>
      </c>
      <c r="R9" s="140">
        <f t="shared" si="2"/>
        <v>0</v>
      </c>
      <c r="S9" s="140">
        <f t="shared" si="2"/>
        <v>0</v>
      </c>
      <c r="T9" s="140">
        <f t="shared" si="2"/>
        <v>0</v>
      </c>
      <c r="U9" s="140">
        <f t="shared" si="2"/>
        <v>0</v>
      </c>
      <c r="V9" s="140" t="s">
        <v>165</v>
      </c>
      <c r="W9" s="140" t="s">
        <v>165</v>
      </c>
      <c r="X9" s="140">
        <f t="shared" si="2"/>
        <v>0</v>
      </c>
      <c r="Y9" s="140">
        <f t="shared" si="2"/>
        <v>0</v>
      </c>
      <c r="Z9" s="140">
        <f t="shared" si="2"/>
        <v>0</v>
      </c>
      <c r="AA9" s="140">
        <f t="shared" si="2"/>
        <v>0</v>
      </c>
      <c r="AB9" s="140">
        <f t="shared" si="2"/>
        <v>0</v>
      </c>
      <c r="AC9" s="140">
        <f t="shared" si="2"/>
        <v>0</v>
      </c>
      <c r="AD9" s="140">
        <f t="shared" si="2"/>
        <v>0</v>
      </c>
      <c r="AE9" s="140">
        <f t="shared" si="2"/>
        <v>0</v>
      </c>
      <c r="AF9" s="140">
        <f t="shared" si="2"/>
        <v>0</v>
      </c>
      <c r="AG9" s="140">
        <f t="shared" si="2"/>
        <v>0</v>
      </c>
      <c r="AH9" s="140">
        <f t="shared" si="2"/>
        <v>0</v>
      </c>
      <c r="AI9" s="140">
        <f t="shared" si="2"/>
        <v>0</v>
      </c>
      <c r="AJ9" s="140">
        <f t="shared" si="2"/>
        <v>0</v>
      </c>
      <c r="AK9" s="140">
        <f t="shared" si="2"/>
        <v>0</v>
      </c>
      <c r="AL9" s="140">
        <f t="shared" si="2"/>
        <v>0</v>
      </c>
      <c r="AM9" s="140">
        <f t="shared" si="2"/>
        <v>0</v>
      </c>
      <c r="AN9" s="140">
        <f t="shared" si="2"/>
        <v>0</v>
      </c>
      <c r="AO9" s="140">
        <f t="shared" si="2"/>
        <v>0</v>
      </c>
      <c r="AP9" s="140">
        <f t="shared" si="2"/>
        <v>0</v>
      </c>
      <c r="AQ9" s="140">
        <f t="shared" si="2"/>
        <v>0</v>
      </c>
      <c r="AR9" s="140">
        <f t="shared" si="2"/>
        <v>0</v>
      </c>
      <c r="AS9" s="140">
        <f t="shared" si="2"/>
        <v>0</v>
      </c>
      <c r="AT9" s="140">
        <f t="shared" si="2"/>
        <v>0</v>
      </c>
      <c r="AU9" s="140">
        <f t="shared" si="2"/>
        <v>0</v>
      </c>
      <c r="AV9" s="140" t="s">
        <v>165</v>
      </c>
      <c r="AW9" s="140" t="s">
        <v>165</v>
      </c>
      <c r="AX9" s="140" t="s">
        <v>165</v>
      </c>
      <c r="AY9" s="140" t="s">
        <v>165</v>
      </c>
      <c r="AZ9" s="140" t="s">
        <v>165</v>
      </c>
      <c r="BA9" s="140" t="s">
        <v>165</v>
      </c>
      <c r="BB9" s="140" t="s">
        <v>165</v>
      </c>
      <c r="BC9" s="140" t="s">
        <v>165</v>
      </c>
      <c r="BD9" s="140" t="s">
        <v>165</v>
      </c>
      <c r="BE9" s="140">
        <f>SUM(E9:BD9)</f>
        <v>0</v>
      </c>
    </row>
    <row r="10" spans="1:58" s="22" customFormat="1" ht="12" customHeight="1" thickBot="1" x14ac:dyDescent="0.25">
      <c r="A10" s="365"/>
      <c r="B10" s="452" t="s">
        <v>75</v>
      </c>
      <c r="C10" s="445" t="s">
        <v>2</v>
      </c>
      <c r="D10" s="141" t="s">
        <v>53</v>
      </c>
      <c r="E10" s="141">
        <v>2</v>
      </c>
      <c r="F10" s="141">
        <v>3</v>
      </c>
      <c r="G10" s="141">
        <v>2</v>
      </c>
      <c r="H10" s="141">
        <v>2</v>
      </c>
      <c r="I10" s="141">
        <v>3</v>
      </c>
      <c r="J10" s="141">
        <v>2</v>
      </c>
      <c r="K10" s="141">
        <v>2</v>
      </c>
      <c r="L10" s="141">
        <v>2</v>
      </c>
      <c r="M10" s="141">
        <v>2</v>
      </c>
      <c r="N10" s="141">
        <v>2</v>
      </c>
      <c r="O10" s="141">
        <v>2</v>
      </c>
      <c r="P10" s="141">
        <v>2</v>
      </c>
      <c r="Q10" s="141">
        <v>2</v>
      </c>
      <c r="R10" s="141">
        <v>2</v>
      </c>
      <c r="S10" s="141">
        <v>2</v>
      </c>
      <c r="T10" s="142"/>
      <c r="U10" s="142"/>
      <c r="V10" s="141" t="s">
        <v>165</v>
      </c>
      <c r="W10" s="141" t="s">
        <v>165</v>
      </c>
      <c r="X10" s="141">
        <v>2</v>
      </c>
      <c r="Y10" s="141">
        <v>2</v>
      </c>
      <c r="Z10" s="141">
        <v>2</v>
      </c>
      <c r="AA10" s="141">
        <v>2</v>
      </c>
      <c r="AB10" s="141">
        <v>2</v>
      </c>
      <c r="AC10" s="141">
        <v>2</v>
      </c>
      <c r="AD10" s="141">
        <v>2</v>
      </c>
      <c r="AE10" s="141">
        <v>2</v>
      </c>
      <c r="AF10" s="141">
        <v>2</v>
      </c>
      <c r="AG10" s="141">
        <v>2</v>
      </c>
      <c r="AH10" s="141">
        <v>2</v>
      </c>
      <c r="AI10" s="141">
        <v>2</v>
      </c>
      <c r="AJ10" s="141"/>
      <c r="AK10" s="141"/>
      <c r="AL10" s="141"/>
      <c r="AM10" s="141"/>
      <c r="AN10" s="141"/>
      <c r="AO10" s="141"/>
      <c r="AP10" s="141"/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141" t="s">
        <v>165</v>
      </c>
      <c r="AW10" s="141" t="s">
        <v>165</v>
      </c>
      <c r="AX10" s="141" t="s">
        <v>165</v>
      </c>
      <c r="AY10" s="141" t="s">
        <v>165</v>
      </c>
      <c r="AZ10" s="141" t="s">
        <v>165</v>
      </c>
      <c r="BA10" s="141" t="s">
        <v>165</v>
      </c>
      <c r="BB10" s="141" t="s">
        <v>165</v>
      </c>
      <c r="BC10" s="141" t="s">
        <v>165</v>
      </c>
      <c r="BD10" s="141" t="s">
        <v>165</v>
      </c>
      <c r="BE10" s="141">
        <f>SUM(E10:BD10)</f>
        <v>56</v>
      </c>
    </row>
    <row r="11" spans="1:58" s="22" customFormat="1" ht="12" customHeight="1" thickBot="1" x14ac:dyDescent="0.25">
      <c r="A11" s="365"/>
      <c r="B11" s="453"/>
      <c r="C11" s="446"/>
      <c r="D11" s="141" t="s">
        <v>54</v>
      </c>
      <c r="E11" s="141">
        <v>1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1" t="s">
        <v>165</v>
      </c>
      <c r="W11" s="141" t="s">
        <v>165</v>
      </c>
      <c r="X11" s="142"/>
      <c r="Y11" s="142"/>
      <c r="Z11" s="142">
        <v>1</v>
      </c>
      <c r="AA11" s="142">
        <v>1</v>
      </c>
      <c r="AB11" s="142">
        <v>1</v>
      </c>
      <c r="AC11" s="142">
        <v>1</v>
      </c>
      <c r="AD11" s="142">
        <v>1</v>
      </c>
      <c r="AE11" s="142">
        <v>1</v>
      </c>
      <c r="AF11" s="142">
        <v>1</v>
      </c>
      <c r="AG11" s="143">
        <v>1</v>
      </c>
      <c r="AH11" s="144">
        <v>1</v>
      </c>
      <c r="AI11" s="145">
        <v>1</v>
      </c>
      <c r="AJ11" s="141"/>
      <c r="AK11" s="141"/>
      <c r="AL11" s="141"/>
      <c r="AM11" s="141"/>
      <c r="AN11" s="141"/>
      <c r="AO11" s="141"/>
      <c r="AP11" s="141"/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141" t="s">
        <v>165</v>
      </c>
      <c r="AW11" s="141" t="s">
        <v>165</v>
      </c>
      <c r="AX11" s="141" t="s">
        <v>165</v>
      </c>
      <c r="AY11" s="141" t="s">
        <v>165</v>
      </c>
      <c r="AZ11" s="141" t="s">
        <v>165</v>
      </c>
      <c r="BA11" s="141" t="s">
        <v>165</v>
      </c>
      <c r="BB11" s="141" t="s">
        <v>165</v>
      </c>
      <c r="BC11" s="141" t="s">
        <v>165</v>
      </c>
      <c r="BD11" s="141" t="s">
        <v>165</v>
      </c>
      <c r="BE11" s="141">
        <f>SUM(E11:BD11)</f>
        <v>11</v>
      </c>
    </row>
    <row r="12" spans="1:58" s="22" customFormat="1" ht="12" customHeight="1" thickBot="1" x14ac:dyDescent="0.25">
      <c r="A12" s="365"/>
      <c r="B12" s="436"/>
      <c r="C12" s="447"/>
      <c r="D12" s="141" t="s">
        <v>118</v>
      </c>
      <c r="E12" s="141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1" t="s">
        <v>165</v>
      </c>
      <c r="W12" s="141" t="s">
        <v>165</v>
      </c>
      <c r="X12" s="142"/>
      <c r="Y12" s="142"/>
      <c r="Z12" s="142"/>
      <c r="AA12" s="142"/>
      <c r="AB12" s="142"/>
      <c r="AC12" s="142"/>
      <c r="AD12" s="142"/>
      <c r="AE12" s="142"/>
      <c r="AF12" s="142"/>
      <c r="AG12" s="146"/>
      <c r="AH12" s="145"/>
      <c r="AI12" s="147"/>
      <c r="AJ12" s="141"/>
      <c r="AK12" s="141"/>
      <c r="AL12" s="141"/>
      <c r="AM12" s="141"/>
      <c r="AN12" s="141"/>
      <c r="AO12" s="141"/>
      <c r="AP12" s="141"/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141" t="s">
        <v>165</v>
      </c>
      <c r="AW12" s="141" t="s">
        <v>165</v>
      </c>
      <c r="AX12" s="141" t="s">
        <v>165</v>
      </c>
      <c r="AY12" s="141" t="s">
        <v>165</v>
      </c>
      <c r="AZ12" s="141" t="s">
        <v>165</v>
      </c>
      <c r="BA12" s="141" t="s">
        <v>165</v>
      </c>
      <c r="BB12" s="141" t="s">
        <v>165</v>
      </c>
      <c r="BC12" s="141" t="s">
        <v>165</v>
      </c>
      <c r="BD12" s="141" t="s">
        <v>165</v>
      </c>
      <c r="BE12" s="141">
        <f t="shared" ref="BE12" si="3">SUM(E12:BD12)</f>
        <v>0</v>
      </c>
    </row>
    <row r="13" spans="1:58" s="22" customFormat="1" ht="12" customHeight="1" thickBot="1" x14ac:dyDescent="0.25">
      <c r="A13" s="365"/>
      <c r="B13" s="452" t="s">
        <v>76</v>
      </c>
      <c r="C13" s="445" t="s">
        <v>57</v>
      </c>
      <c r="D13" s="141" t="s">
        <v>53</v>
      </c>
      <c r="E13" s="141">
        <v>2</v>
      </c>
      <c r="F13" s="141">
        <v>3</v>
      </c>
      <c r="G13" s="141">
        <v>2</v>
      </c>
      <c r="H13" s="141">
        <v>2</v>
      </c>
      <c r="I13" s="141">
        <v>3</v>
      </c>
      <c r="J13" s="141">
        <v>2</v>
      </c>
      <c r="K13" s="141">
        <v>2</v>
      </c>
      <c r="L13" s="141">
        <v>2</v>
      </c>
      <c r="M13" s="141">
        <v>2</v>
      </c>
      <c r="N13" s="141">
        <v>2</v>
      </c>
      <c r="O13" s="141">
        <v>2</v>
      </c>
      <c r="P13" s="141">
        <v>2</v>
      </c>
      <c r="Q13" s="141">
        <v>2</v>
      </c>
      <c r="R13" s="141">
        <v>2</v>
      </c>
      <c r="S13" s="141">
        <v>2</v>
      </c>
      <c r="T13" s="142"/>
      <c r="U13" s="142"/>
      <c r="V13" s="141" t="s">
        <v>165</v>
      </c>
      <c r="W13" s="141" t="s">
        <v>165</v>
      </c>
      <c r="X13" s="141">
        <v>2</v>
      </c>
      <c r="Y13" s="141">
        <v>2</v>
      </c>
      <c r="Z13" s="141">
        <v>2</v>
      </c>
      <c r="AA13" s="141">
        <v>2</v>
      </c>
      <c r="AB13" s="141">
        <v>2</v>
      </c>
      <c r="AC13" s="141">
        <v>2</v>
      </c>
      <c r="AD13" s="141">
        <v>2</v>
      </c>
      <c r="AE13" s="141">
        <v>2</v>
      </c>
      <c r="AF13" s="141">
        <v>2</v>
      </c>
      <c r="AG13" s="141">
        <v>2</v>
      </c>
      <c r="AH13" s="141">
        <v>2</v>
      </c>
      <c r="AI13" s="141">
        <v>2</v>
      </c>
      <c r="AJ13" s="141"/>
      <c r="AK13" s="141"/>
      <c r="AL13" s="141"/>
      <c r="AM13" s="141"/>
      <c r="AN13" s="141"/>
      <c r="AO13" s="141"/>
      <c r="AP13" s="141"/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141" t="s">
        <v>165</v>
      </c>
      <c r="AW13" s="141" t="s">
        <v>165</v>
      </c>
      <c r="AX13" s="141" t="s">
        <v>165</v>
      </c>
      <c r="AY13" s="141" t="s">
        <v>165</v>
      </c>
      <c r="AZ13" s="141" t="s">
        <v>165</v>
      </c>
      <c r="BA13" s="141" t="s">
        <v>165</v>
      </c>
      <c r="BB13" s="141" t="s">
        <v>165</v>
      </c>
      <c r="BC13" s="141" t="s">
        <v>165</v>
      </c>
      <c r="BD13" s="141" t="s">
        <v>165</v>
      </c>
      <c r="BE13" s="141">
        <f>SUM(E13:BD13)</f>
        <v>56</v>
      </c>
    </row>
    <row r="14" spans="1:58" s="22" customFormat="1" ht="12" customHeight="1" thickBot="1" x14ac:dyDescent="0.25">
      <c r="A14" s="365"/>
      <c r="B14" s="435"/>
      <c r="C14" s="448"/>
      <c r="D14" s="141" t="s">
        <v>54</v>
      </c>
      <c r="E14" s="141">
        <v>2</v>
      </c>
      <c r="F14" s="142">
        <v>3</v>
      </c>
      <c r="G14" s="142">
        <v>2</v>
      </c>
      <c r="H14" s="142">
        <v>2</v>
      </c>
      <c r="I14" s="142">
        <v>3</v>
      </c>
      <c r="J14" s="142">
        <v>2</v>
      </c>
      <c r="K14" s="142">
        <v>2</v>
      </c>
      <c r="L14" s="142">
        <v>2</v>
      </c>
      <c r="M14" s="142">
        <v>2</v>
      </c>
      <c r="N14" s="142">
        <v>2</v>
      </c>
      <c r="O14" s="142">
        <v>2</v>
      </c>
      <c r="P14" s="142">
        <v>2</v>
      </c>
      <c r="Q14" s="142">
        <v>2</v>
      </c>
      <c r="R14" s="142">
        <v>2</v>
      </c>
      <c r="S14" s="142">
        <v>2</v>
      </c>
      <c r="T14" s="142"/>
      <c r="U14" s="142"/>
      <c r="V14" s="141" t="s">
        <v>165</v>
      </c>
      <c r="W14" s="141" t="s">
        <v>165</v>
      </c>
      <c r="X14" s="142">
        <v>2</v>
      </c>
      <c r="Y14" s="142">
        <v>2</v>
      </c>
      <c r="Z14" s="142">
        <v>2</v>
      </c>
      <c r="AA14" s="142">
        <v>2</v>
      </c>
      <c r="AB14" s="142">
        <v>2</v>
      </c>
      <c r="AC14" s="142">
        <v>2</v>
      </c>
      <c r="AD14" s="142">
        <v>2</v>
      </c>
      <c r="AE14" s="142">
        <v>2</v>
      </c>
      <c r="AF14" s="142">
        <v>2</v>
      </c>
      <c r="AG14" s="142">
        <v>2</v>
      </c>
      <c r="AH14" s="142">
        <v>2</v>
      </c>
      <c r="AI14" s="142">
        <v>2</v>
      </c>
      <c r="AJ14" s="148"/>
      <c r="AK14" s="141"/>
      <c r="AL14" s="141"/>
      <c r="AM14" s="141"/>
      <c r="AN14" s="141"/>
      <c r="AO14" s="141"/>
      <c r="AP14" s="141"/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141" t="s">
        <v>165</v>
      </c>
      <c r="AW14" s="141" t="s">
        <v>165</v>
      </c>
      <c r="AX14" s="141" t="s">
        <v>165</v>
      </c>
      <c r="AY14" s="141" t="s">
        <v>165</v>
      </c>
      <c r="AZ14" s="141" t="s">
        <v>165</v>
      </c>
      <c r="BA14" s="141" t="s">
        <v>165</v>
      </c>
      <c r="BB14" s="141" t="s">
        <v>165</v>
      </c>
      <c r="BC14" s="141" t="s">
        <v>165</v>
      </c>
      <c r="BD14" s="141" t="s">
        <v>165</v>
      </c>
      <c r="BE14" s="141">
        <f>SUM(E14:BD14)</f>
        <v>56</v>
      </c>
    </row>
    <row r="15" spans="1:58" s="22" customFormat="1" ht="12" customHeight="1" thickBot="1" x14ac:dyDescent="0.25">
      <c r="A15" s="365"/>
      <c r="B15" s="436"/>
      <c r="C15" s="447"/>
      <c r="D15" s="141" t="s">
        <v>118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1" t="s">
        <v>165</v>
      </c>
      <c r="W15" s="141" t="s">
        <v>165</v>
      </c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1"/>
      <c r="AK15" s="141"/>
      <c r="AL15" s="141"/>
      <c r="AM15" s="141"/>
      <c r="AN15" s="141"/>
      <c r="AO15" s="141"/>
      <c r="AP15" s="141"/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141" t="s">
        <v>165</v>
      </c>
      <c r="AW15" s="141" t="s">
        <v>165</v>
      </c>
      <c r="AX15" s="141" t="s">
        <v>165</v>
      </c>
      <c r="AY15" s="141" t="s">
        <v>165</v>
      </c>
      <c r="AZ15" s="141" t="s">
        <v>165</v>
      </c>
      <c r="BA15" s="141" t="s">
        <v>165</v>
      </c>
      <c r="BB15" s="141" t="s">
        <v>165</v>
      </c>
      <c r="BC15" s="141" t="s">
        <v>165</v>
      </c>
      <c r="BD15" s="141" t="s">
        <v>165</v>
      </c>
      <c r="BE15" s="141">
        <f>SUM(E15:BD15)</f>
        <v>0</v>
      </c>
    </row>
    <row r="16" spans="1:58" ht="12" customHeight="1" thickBot="1" x14ac:dyDescent="0.25">
      <c r="A16" s="365"/>
      <c r="B16" s="457" t="s">
        <v>20</v>
      </c>
      <c r="C16" s="460" t="s">
        <v>26</v>
      </c>
      <c r="D16" s="140" t="s">
        <v>53</v>
      </c>
      <c r="E16" s="310">
        <f>E19+E28</f>
        <v>28</v>
      </c>
      <c r="F16" s="310">
        <f t="shared" ref="F16:U16" si="4">F19+F28</f>
        <v>26</v>
      </c>
      <c r="G16" s="310">
        <f t="shared" si="4"/>
        <v>28</v>
      </c>
      <c r="H16" s="310">
        <f t="shared" si="4"/>
        <v>27</v>
      </c>
      <c r="I16" s="310">
        <f t="shared" si="4"/>
        <v>25</v>
      </c>
      <c r="J16" s="310">
        <f t="shared" si="4"/>
        <v>27</v>
      </c>
      <c r="K16" s="310">
        <f t="shared" si="4"/>
        <v>27</v>
      </c>
      <c r="L16" s="310">
        <f t="shared" si="4"/>
        <v>28</v>
      </c>
      <c r="M16" s="310">
        <f t="shared" si="4"/>
        <v>28</v>
      </c>
      <c r="N16" s="310">
        <f t="shared" si="4"/>
        <v>28</v>
      </c>
      <c r="O16" s="310">
        <f t="shared" si="4"/>
        <v>28</v>
      </c>
      <c r="P16" s="310">
        <f t="shared" si="4"/>
        <v>28</v>
      </c>
      <c r="Q16" s="310">
        <f t="shared" si="4"/>
        <v>28</v>
      </c>
      <c r="R16" s="310">
        <f t="shared" si="4"/>
        <v>28</v>
      </c>
      <c r="S16" s="310">
        <f t="shared" si="4"/>
        <v>28</v>
      </c>
      <c r="T16" s="310">
        <f t="shared" si="4"/>
        <v>36</v>
      </c>
      <c r="U16" s="310">
        <f t="shared" si="4"/>
        <v>0</v>
      </c>
      <c r="V16" s="126" t="s">
        <v>165</v>
      </c>
      <c r="W16" s="126" t="s">
        <v>165</v>
      </c>
      <c r="X16" s="126">
        <f>X19+X28</f>
        <v>28</v>
      </c>
      <c r="Y16" s="126">
        <f t="shared" ref="Y16:AU16" si="5">Y19+Y28</f>
        <v>29</v>
      </c>
      <c r="Z16" s="126">
        <f t="shared" si="5"/>
        <v>28</v>
      </c>
      <c r="AA16" s="126">
        <f t="shared" si="5"/>
        <v>29</v>
      </c>
      <c r="AB16" s="126">
        <f t="shared" si="5"/>
        <v>28</v>
      </c>
      <c r="AC16" s="126">
        <f t="shared" si="5"/>
        <v>29</v>
      </c>
      <c r="AD16" s="126">
        <f t="shared" si="5"/>
        <v>28</v>
      </c>
      <c r="AE16" s="126">
        <f t="shared" si="5"/>
        <v>29</v>
      </c>
      <c r="AF16" s="126">
        <f t="shared" si="5"/>
        <v>29</v>
      </c>
      <c r="AG16" s="126">
        <f t="shared" si="5"/>
        <v>29</v>
      </c>
      <c r="AH16" s="126">
        <f t="shared" si="5"/>
        <v>29</v>
      </c>
      <c r="AI16" s="126">
        <f t="shared" si="5"/>
        <v>30</v>
      </c>
      <c r="AJ16" s="126">
        <f t="shared" si="5"/>
        <v>0</v>
      </c>
      <c r="AK16" s="126">
        <f t="shared" si="5"/>
        <v>0</v>
      </c>
      <c r="AL16" s="126">
        <f t="shared" si="5"/>
        <v>0</v>
      </c>
      <c r="AM16" s="126">
        <f t="shared" si="5"/>
        <v>0</v>
      </c>
      <c r="AN16" s="126">
        <f t="shared" si="5"/>
        <v>0</v>
      </c>
      <c r="AO16" s="126">
        <f t="shared" si="5"/>
        <v>0</v>
      </c>
      <c r="AP16" s="126">
        <f t="shared" si="5"/>
        <v>0</v>
      </c>
      <c r="AQ16" s="126">
        <f t="shared" si="5"/>
        <v>0</v>
      </c>
      <c r="AR16" s="126">
        <f t="shared" si="5"/>
        <v>0</v>
      </c>
      <c r="AS16" s="126">
        <f t="shared" si="5"/>
        <v>0</v>
      </c>
      <c r="AT16" s="126">
        <f t="shared" si="5"/>
        <v>0</v>
      </c>
      <c r="AU16" s="126">
        <f t="shared" si="5"/>
        <v>35</v>
      </c>
      <c r="AV16" s="126" t="s">
        <v>165</v>
      </c>
      <c r="AW16" s="126" t="s">
        <v>165</v>
      </c>
      <c r="AX16" s="126" t="s">
        <v>165</v>
      </c>
      <c r="AY16" s="126" t="s">
        <v>165</v>
      </c>
      <c r="AZ16" s="126" t="s">
        <v>165</v>
      </c>
      <c r="BA16" s="126" t="s">
        <v>165</v>
      </c>
      <c r="BB16" s="126" t="s">
        <v>165</v>
      </c>
      <c r="BC16" s="126" t="s">
        <v>165</v>
      </c>
      <c r="BD16" s="126" t="s">
        <v>165</v>
      </c>
      <c r="BE16" s="140">
        <f t="shared" ref="BE16:BE18" si="6">SUM(E16:BD16)</f>
        <v>828</v>
      </c>
      <c r="BF16" s="22"/>
    </row>
    <row r="17" spans="1:58" ht="12" customHeight="1" thickBot="1" x14ac:dyDescent="0.25">
      <c r="A17" s="365"/>
      <c r="B17" s="458"/>
      <c r="C17" s="461"/>
      <c r="D17" s="140" t="s">
        <v>54</v>
      </c>
      <c r="E17" s="310">
        <f t="shared" ref="E17:U17" si="7">E20+E29</f>
        <v>13</v>
      </c>
      <c r="F17" s="310">
        <f t="shared" si="7"/>
        <v>13</v>
      </c>
      <c r="G17" s="310">
        <f t="shared" si="7"/>
        <v>14</v>
      </c>
      <c r="H17" s="310">
        <f t="shared" si="7"/>
        <v>13</v>
      </c>
      <c r="I17" s="310">
        <f t="shared" si="7"/>
        <v>13</v>
      </c>
      <c r="J17" s="310">
        <f t="shared" si="7"/>
        <v>14</v>
      </c>
      <c r="K17" s="310">
        <f t="shared" si="7"/>
        <v>13</v>
      </c>
      <c r="L17" s="310">
        <f t="shared" si="7"/>
        <v>14</v>
      </c>
      <c r="M17" s="310">
        <f t="shared" si="7"/>
        <v>14</v>
      </c>
      <c r="N17" s="310">
        <f t="shared" si="7"/>
        <v>14</v>
      </c>
      <c r="O17" s="310">
        <f t="shared" si="7"/>
        <v>14</v>
      </c>
      <c r="P17" s="310">
        <f t="shared" si="7"/>
        <v>14</v>
      </c>
      <c r="Q17" s="310">
        <f t="shared" si="7"/>
        <v>14</v>
      </c>
      <c r="R17" s="310">
        <f t="shared" si="7"/>
        <v>14</v>
      </c>
      <c r="S17" s="310">
        <f t="shared" si="7"/>
        <v>14</v>
      </c>
      <c r="T17" s="310">
        <f t="shared" si="7"/>
        <v>0</v>
      </c>
      <c r="U17" s="310">
        <f t="shared" si="7"/>
        <v>0</v>
      </c>
      <c r="V17" s="126" t="s">
        <v>165</v>
      </c>
      <c r="W17" s="126" t="s">
        <v>165</v>
      </c>
      <c r="X17" s="126">
        <f t="shared" ref="X17:AU17" si="8">X20+X29</f>
        <v>14</v>
      </c>
      <c r="Y17" s="126">
        <f t="shared" si="8"/>
        <v>15</v>
      </c>
      <c r="Z17" s="126">
        <f t="shared" si="8"/>
        <v>14</v>
      </c>
      <c r="AA17" s="126">
        <f t="shared" si="8"/>
        <v>14</v>
      </c>
      <c r="AB17" s="126">
        <f t="shared" si="8"/>
        <v>14</v>
      </c>
      <c r="AC17" s="126">
        <f t="shared" si="8"/>
        <v>14</v>
      </c>
      <c r="AD17" s="126">
        <f t="shared" si="8"/>
        <v>14</v>
      </c>
      <c r="AE17" s="126">
        <f t="shared" si="8"/>
        <v>14</v>
      </c>
      <c r="AF17" s="126">
        <f t="shared" si="8"/>
        <v>14</v>
      </c>
      <c r="AG17" s="126">
        <f t="shared" si="8"/>
        <v>14</v>
      </c>
      <c r="AH17" s="126">
        <f t="shared" si="8"/>
        <v>14</v>
      </c>
      <c r="AI17" s="126">
        <f t="shared" si="8"/>
        <v>14</v>
      </c>
      <c r="AJ17" s="126">
        <f t="shared" si="8"/>
        <v>0</v>
      </c>
      <c r="AK17" s="126">
        <f t="shared" si="8"/>
        <v>0</v>
      </c>
      <c r="AL17" s="126">
        <f t="shared" si="8"/>
        <v>0</v>
      </c>
      <c r="AM17" s="126">
        <f t="shared" si="8"/>
        <v>0</v>
      </c>
      <c r="AN17" s="126">
        <f t="shared" si="8"/>
        <v>0</v>
      </c>
      <c r="AO17" s="126">
        <f t="shared" si="8"/>
        <v>0</v>
      </c>
      <c r="AP17" s="126">
        <f t="shared" si="8"/>
        <v>0</v>
      </c>
      <c r="AQ17" s="126">
        <f t="shared" si="8"/>
        <v>0</v>
      </c>
      <c r="AR17" s="126">
        <f t="shared" si="8"/>
        <v>0</v>
      </c>
      <c r="AS17" s="126">
        <f t="shared" si="8"/>
        <v>0</v>
      </c>
      <c r="AT17" s="126">
        <f t="shared" si="8"/>
        <v>0</v>
      </c>
      <c r="AU17" s="126">
        <f t="shared" si="8"/>
        <v>0</v>
      </c>
      <c r="AV17" s="126" t="s">
        <v>165</v>
      </c>
      <c r="AW17" s="126" t="s">
        <v>165</v>
      </c>
      <c r="AX17" s="126" t="s">
        <v>165</v>
      </c>
      <c r="AY17" s="126" t="s">
        <v>165</v>
      </c>
      <c r="AZ17" s="126" t="s">
        <v>165</v>
      </c>
      <c r="BA17" s="126" t="s">
        <v>165</v>
      </c>
      <c r="BB17" s="126" t="s">
        <v>165</v>
      </c>
      <c r="BC17" s="126" t="s">
        <v>165</v>
      </c>
      <c r="BD17" s="126" t="s">
        <v>165</v>
      </c>
      <c r="BE17" s="140">
        <f t="shared" si="6"/>
        <v>374</v>
      </c>
      <c r="BF17" s="22"/>
    </row>
    <row r="18" spans="1:58" ht="12" customHeight="1" thickBot="1" x14ac:dyDescent="0.25">
      <c r="A18" s="365"/>
      <c r="B18" s="459"/>
      <c r="C18" s="462"/>
      <c r="D18" s="140" t="s">
        <v>118</v>
      </c>
      <c r="E18" s="310">
        <f t="shared" ref="E18:U18" si="9">E21+E30</f>
        <v>0</v>
      </c>
      <c r="F18" s="310">
        <f t="shared" si="9"/>
        <v>0</v>
      </c>
      <c r="G18" s="310">
        <f t="shared" si="9"/>
        <v>0</v>
      </c>
      <c r="H18" s="310">
        <f t="shared" si="9"/>
        <v>0</v>
      </c>
      <c r="I18" s="310">
        <f t="shared" si="9"/>
        <v>0</v>
      </c>
      <c r="J18" s="310">
        <f t="shared" si="9"/>
        <v>0</v>
      </c>
      <c r="K18" s="310">
        <f t="shared" si="9"/>
        <v>0</v>
      </c>
      <c r="L18" s="310">
        <f t="shared" si="9"/>
        <v>0</v>
      </c>
      <c r="M18" s="310">
        <f t="shared" si="9"/>
        <v>0</v>
      </c>
      <c r="N18" s="310">
        <f t="shared" si="9"/>
        <v>0</v>
      </c>
      <c r="O18" s="310">
        <f t="shared" si="9"/>
        <v>0</v>
      </c>
      <c r="P18" s="310">
        <f t="shared" si="9"/>
        <v>0</v>
      </c>
      <c r="Q18" s="310">
        <f t="shared" si="9"/>
        <v>0</v>
      </c>
      <c r="R18" s="310">
        <f t="shared" si="9"/>
        <v>0</v>
      </c>
      <c r="S18" s="310">
        <f t="shared" si="9"/>
        <v>0</v>
      </c>
      <c r="T18" s="310">
        <f t="shared" si="9"/>
        <v>0</v>
      </c>
      <c r="U18" s="310">
        <f t="shared" si="9"/>
        <v>0</v>
      </c>
      <c r="V18" s="126" t="s">
        <v>165</v>
      </c>
      <c r="W18" s="126" t="s">
        <v>165</v>
      </c>
      <c r="X18" s="126">
        <f t="shared" ref="X18:AU18" si="10">X21+X30</f>
        <v>0</v>
      </c>
      <c r="Y18" s="126">
        <f t="shared" si="10"/>
        <v>0</v>
      </c>
      <c r="Z18" s="126">
        <f t="shared" si="10"/>
        <v>0</v>
      </c>
      <c r="AA18" s="126">
        <f t="shared" si="10"/>
        <v>0</v>
      </c>
      <c r="AB18" s="126">
        <f t="shared" si="10"/>
        <v>0</v>
      </c>
      <c r="AC18" s="126">
        <f t="shared" si="10"/>
        <v>0</v>
      </c>
      <c r="AD18" s="126">
        <f t="shared" si="10"/>
        <v>0</v>
      </c>
      <c r="AE18" s="126">
        <f t="shared" si="10"/>
        <v>0</v>
      </c>
      <c r="AF18" s="126">
        <f t="shared" si="10"/>
        <v>0</v>
      </c>
      <c r="AG18" s="126">
        <f t="shared" si="10"/>
        <v>0</v>
      </c>
      <c r="AH18" s="126">
        <f t="shared" si="10"/>
        <v>0</v>
      </c>
      <c r="AI18" s="126">
        <f t="shared" si="10"/>
        <v>0</v>
      </c>
      <c r="AJ18" s="126">
        <f t="shared" si="10"/>
        <v>0</v>
      </c>
      <c r="AK18" s="126">
        <f t="shared" si="10"/>
        <v>0</v>
      </c>
      <c r="AL18" s="126">
        <f t="shared" si="10"/>
        <v>0</v>
      </c>
      <c r="AM18" s="126">
        <f t="shared" si="10"/>
        <v>0</v>
      </c>
      <c r="AN18" s="126">
        <f t="shared" si="10"/>
        <v>0</v>
      </c>
      <c r="AO18" s="126">
        <f t="shared" si="10"/>
        <v>0</v>
      </c>
      <c r="AP18" s="126">
        <f t="shared" si="10"/>
        <v>0</v>
      </c>
      <c r="AQ18" s="126">
        <f t="shared" si="10"/>
        <v>0</v>
      </c>
      <c r="AR18" s="126">
        <f t="shared" si="10"/>
        <v>0</v>
      </c>
      <c r="AS18" s="126">
        <f t="shared" si="10"/>
        <v>0</v>
      </c>
      <c r="AT18" s="126">
        <f t="shared" si="10"/>
        <v>0</v>
      </c>
      <c r="AU18" s="126">
        <f t="shared" si="10"/>
        <v>0</v>
      </c>
      <c r="AV18" s="126" t="s">
        <v>165</v>
      </c>
      <c r="AW18" s="126" t="s">
        <v>165</v>
      </c>
      <c r="AX18" s="126" t="s">
        <v>165</v>
      </c>
      <c r="AY18" s="126" t="s">
        <v>165</v>
      </c>
      <c r="AZ18" s="126" t="s">
        <v>165</v>
      </c>
      <c r="BA18" s="126" t="s">
        <v>165</v>
      </c>
      <c r="BB18" s="126" t="s">
        <v>165</v>
      </c>
      <c r="BC18" s="126" t="s">
        <v>165</v>
      </c>
      <c r="BD18" s="126" t="s">
        <v>165</v>
      </c>
      <c r="BE18" s="140">
        <f t="shared" si="6"/>
        <v>0</v>
      </c>
      <c r="BF18" s="22"/>
    </row>
    <row r="19" spans="1:58" ht="12" customHeight="1" thickBot="1" x14ac:dyDescent="0.25">
      <c r="A19" s="365"/>
      <c r="B19" s="422" t="s">
        <v>22</v>
      </c>
      <c r="C19" s="422" t="s">
        <v>85</v>
      </c>
      <c r="D19" s="140" t="s">
        <v>53</v>
      </c>
      <c r="E19" s="140">
        <f>E25</f>
        <v>2</v>
      </c>
      <c r="F19" s="140">
        <f t="shared" ref="F19:AU19" si="11">F25</f>
        <v>3</v>
      </c>
      <c r="G19" s="140">
        <f t="shared" si="11"/>
        <v>3</v>
      </c>
      <c r="H19" s="140">
        <f t="shared" si="11"/>
        <v>2</v>
      </c>
      <c r="I19" s="140">
        <f t="shared" si="11"/>
        <v>2</v>
      </c>
      <c r="J19" s="140">
        <f t="shared" si="11"/>
        <v>2</v>
      </c>
      <c r="K19" s="140">
        <f t="shared" si="11"/>
        <v>2</v>
      </c>
      <c r="L19" s="140">
        <f t="shared" si="11"/>
        <v>2</v>
      </c>
      <c r="M19" s="140">
        <f t="shared" si="11"/>
        <v>2</v>
      </c>
      <c r="N19" s="140">
        <f t="shared" si="11"/>
        <v>2</v>
      </c>
      <c r="O19" s="140">
        <f t="shared" si="11"/>
        <v>2</v>
      </c>
      <c r="P19" s="140">
        <f t="shared" si="11"/>
        <v>2</v>
      </c>
      <c r="Q19" s="140">
        <f t="shared" si="11"/>
        <v>2</v>
      </c>
      <c r="R19" s="140">
        <f t="shared" si="11"/>
        <v>2</v>
      </c>
      <c r="S19" s="140">
        <f t="shared" si="11"/>
        <v>3</v>
      </c>
      <c r="T19" s="140">
        <f t="shared" si="11"/>
        <v>0</v>
      </c>
      <c r="U19" s="140">
        <f t="shared" si="11"/>
        <v>0</v>
      </c>
      <c r="V19" s="140" t="str">
        <f t="shared" si="11"/>
        <v>к</v>
      </c>
      <c r="W19" s="140" t="str">
        <f t="shared" si="11"/>
        <v>к</v>
      </c>
      <c r="X19" s="140">
        <f t="shared" si="11"/>
        <v>0</v>
      </c>
      <c r="Y19" s="140">
        <f t="shared" si="11"/>
        <v>0</v>
      </c>
      <c r="Z19" s="140">
        <f t="shared" si="11"/>
        <v>0</v>
      </c>
      <c r="AA19" s="140">
        <f t="shared" si="11"/>
        <v>0</v>
      </c>
      <c r="AB19" s="140">
        <f t="shared" si="11"/>
        <v>0</v>
      </c>
      <c r="AC19" s="140">
        <f t="shared" si="11"/>
        <v>0</v>
      </c>
      <c r="AD19" s="140">
        <f t="shared" si="11"/>
        <v>0</v>
      </c>
      <c r="AE19" s="140">
        <f t="shared" si="11"/>
        <v>0</v>
      </c>
      <c r="AF19" s="140">
        <f t="shared" si="11"/>
        <v>0</v>
      </c>
      <c r="AG19" s="140">
        <f t="shared" si="11"/>
        <v>0</v>
      </c>
      <c r="AH19" s="140">
        <f t="shared" si="11"/>
        <v>0</v>
      </c>
      <c r="AI19" s="140">
        <f t="shared" si="11"/>
        <v>0</v>
      </c>
      <c r="AJ19" s="140">
        <f t="shared" si="11"/>
        <v>0</v>
      </c>
      <c r="AK19" s="140">
        <f t="shared" si="11"/>
        <v>0</v>
      </c>
      <c r="AL19" s="140">
        <f t="shared" si="11"/>
        <v>0</v>
      </c>
      <c r="AM19" s="140">
        <f t="shared" si="11"/>
        <v>0</v>
      </c>
      <c r="AN19" s="140">
        <f t="shared" si="11"/>
        <v>0</v>
      </c>
      <c r="AO19" s="140">
        <f t="shared" si="11"/>
        <v>0</v>
      </c>
      <c r="AP19" s="140">
        <f t="shared" si="11"/>
        <v>0</v>
      </c>
      <c r="AQ19" s="140">
        <f t="shared" si="11"/>
        <v>0</v>
      </c>
      <c r="AR19" s="140">
        <f t="shared" si="11"/>
        <v>0</v>
      </c>
      <c r="AS19" s="140">
        <f t="shared" si="11"/>
        <v>0</v>
      </c>
      <c r="AT19" s="140">
        <f t="shared" si="11"/>
        <v>0</v>
      </c>
      <c r="AU19" s="140">
        <f t="shared" si="11"/>
        <v>35</v>
      </c>
      <c r="AV19" s="140" t="s">
        <v>165</v>
      </c>
      <c r="AW19" s="140" t="s">
        <v>165</v>
      </c>
      <c r="AX19" s="140" t="s">
        <v>165</v>
      </c>
      <c r="AY19" s="140" t="s">
        <v>165</v>
      </c>
      <c r="AZ19" s="140" t="s">
        <v>165</v>
      </c>
      <c r="BA19" s="140" t="s">
        <v>165</v>
      </c>
      <c r="BB19" s="140" t="s">
        <v>165</v>
      </c>
      <c r="BC19" s="140" t="s">
        <v>165</v>
      </c>
      <c r="BD19" s="140" t="s">
        <v>165</v>
      </c>
      <c r="BE19" s="140">
        <f>SUM(E19:BD19)</f>
        <v>68</v>
      </c>
      <c r="BF19" s="22"/>
    </row>
    <row r="20" spans="1:58" ht="12" customHeight="1" thickBot="1" x14ac:dyDescent="0.25">
      <c r="A20" s="365"/>
      <c r="B20" s="423"/>
      <c r="C20" s="423"/>
      <c r="D20" s="140" t="s">
        <v>54</v>
      </c>
      <c r="E20" s="140">
        <f>E26</f>
        <v>2</v>
      </c>
      <c r="F20" s="140">
        <f t="shared" ref="F20:AU20" si="12">F26</f>
        <v>2</v>
      </c>
      <c r="G20" s="140">
        <f t="shared" si="12"/>
        <v>2</v>
      </c>
      <c r="H20" s="140">
        <f t="shared" si="12"/>
        <v>2</v>
      </c>
      <c r="I20" s="140">
        <f t="shared" si="12"/>
        <v>2</v>
      </c>
      <c r="J20" s="140">
        <f t="shared" si="12"/>
        <v>2</v>
      </c>
      <c r="K20" s="140">
        <f t="shared" si="12"/>
        <v>2</v>
      </c>
      <c r="L20" s="140">
        <f t="shared" si="12"/>
        <v>2</v>
      </c>
      <c r="M20" s="140">
        <f t="shared" si="12"/>
        <v>2</v>
      </c>
      <c r="N20" s="140">
        <f t="shared" si="12"/>
        <v>2</v>
      </c>
      <c r="O20" s="140">
        <f t="shared" si="12"/>
        <v>3</v>
      </c>
      <c r="P20" s="140">
        <f t="shared" si="12"/>
        <v>2</v>
      </c>
      <c r="Q20" s="140">
        <f t="shared" si="12"/>
        <v>3</v>
      </c>
      <c r="R20" s="140">
        <f t="shared" si="12"/>
        <v>3</v>
      </c>
      <c r="S20" s="140">
        <f t="shared" si="12"/>
        <v>3</v>
      </c>
      <c r="T20" s="140">
        <f t="shared" si="12"/>
        <v>0</v>
      </c>
      <c r="U20" s="140">
        <f t="shared" si="12"/>
        <v>0</v>
      </c>
      <c r="V20" s="140" t="str">
        <f t="shared" si="12"/>
        <v>к</v>
      </c>
      <c r="W20" s="140" t="str">
        <f t="shared" si="12"/>
        <v>к</v>
      </c>
      <c r="X20" s="140">
        <f t="shared" si="12"/>
        <v>0</v>
      </c>
      <c r="Y20" s="140">
        <f t="shared" si="12"/>
        <v>0</v>
      </c>
      <c r="Z20" s="140">
        <f t="shared" si="12"/>
        <v>0</v>
      </c>
      <c r="AA20" s="140">
        <f t="shared" si="12"/>
        <v>0</v>
      </c>
      <c r="AB20" s="140">
        <f t="shared" si="12"/>
        <v>0</v>
      </c>
      <c r="AC20" s="140">
        <f t="shared" si="12"/>
        <v>0</v>
      </c>
      <c r="AD20" s="140">
        <f t="shared" si="12"/>
        <v>0</v>
      </c>
      <c r="AE20" s="140">
        <f t="shared" si="12"/>
        <v>0</v>
      </c>
      <c r="AF20" s="140">
        <f t="shared" si="12"/>
        <v>0</v>
      </c>
      <c r="AG20" s="140">
        <f t="shared" si="12"/>
        <v>0</v>
      </c>
      <c r="AH20" s="140">
        <f t="shared" si="12"/>
        <v>0</v>
      </c>
      <c r="AI20" s="140">
        <f t="shared" si="12"/>
        <v>0</v>
      </c>
      <c r="AJ20" s="140">
        <f t="shared" si="12"/>
        <v>0</v>
      </c>
      <c r="AK20" s="140">
        <f t="shared" si="12"/>
        <v>0</v>
      </c>
      <c r="AL20" s="140">
        <f t="shared" si="12"/>
        <v>0</v>
      </c>
      <c r="AM20" s="140">
        <f t="shared" si="12"/>
        <v>0</v>
      </c>
      <c r="AN20" s="140">
        <f t="shared" si="12"/>
        <v>0</v>
      </c>
      <c r="AO20" s="140">
        <f t="shared" si="12"/>
        <v>0</v>
      </c>
      <c r="AP20" s="140">
        <f t="shared" si="12"/>
        <v>0</v>
      </c>
      <c r="AQ20" s="140">
        <f t="shared" si="12"/>
        <v>0</v>
      </c>
      <c r="AR20" s="140">
        <f t="shared" si="12"/>
        <v>0</v>
      </c>
      <c r="AS20" s="140">
        <f t="shared" si="12"/>
        <v>0</v>
      </c>
      <c r="AT20" s="140">
        <f t="shared" si="12"/>
        <v>0</v>
      </c>
      <c r="AU20" s="140">
        <f t="shared" si="12"/>
        <v>0</v>
      </c>
      <c r="AV20" s="140" t="s">
        <v>165</v>
      </c>
      <c r="AW20" s="140" t="s">
        <v>165</v>
      </c>
      <c r="AX20" s="140" t="s">
        <v>165</v>
      </c>
      <c r="AY20" s="140" t="s">
        <v>165</v>
      </c>
      <c r="AZ20" s="140" t="s">
        <v>165</v>
      </c>
      <c r="BA20" s="140" t="s">
        <v>165</v>
      </c>
      <c r="BB20" s="140" t="s">
        <v>165</v>
      </c>
      <c r="BC20" s="140" t="s">
        <v>165</v>
      </c>
      <c r="BD20" s="140" t="s">
        <v>165</v>
      </c>
      <c r="BE20" s="149">
        <f>SUM(E20:BD20)</f>
        <v>34</v>
      </c>
      <c r="BF20" s="22"/>
    </row>
    <row r="21" spans="1:58" ht="12" customHeight="1" thickBot="1" x14ac:dyDescent="0.25">
      <c r="A21" s="365"/>
      <c r="B21" s="395"/>
      <c r="C21" s="424"/>
      <c r="D21" s="140" t="s">
        <v>118</v>
      </c>
      <c r="E21" s="140">
        <f>E27</f>
        <v>0</v>
      </c>
      <c r="F21" s="140">
        <f t="shared" ref="F21:AU21" si="13">F27</f>
        <v>0</v>
      </c>
      <c r="G21" s="140">
        <f t="shared" si="13"/>
        <v>0</v>
      </c>
      <c r="H21" s="140">
        <f t="shared" si="13"/>
        <v>0</v>
      </c>
      <c r="I21" s="140">
        <f t="shared" si="13"/>
        <v>0</v>
      </c>
      <c r="J21" s="140">
        <f t="shared" si="13"/>
        <v>0</v>
      </c>
      <c r="K21" s="140">
        <f t="shared" si="13"/>
        <v>0</v>
      </c>
      <c r="L21" s="140">
        <f t="shared" si="13"/>
        <v>0</v>
      </c>
      <c r="M21" s="140">
        <f t="shared" si="13"/>
        <v>0</v>
      </c>
      <c r="N21" s="140">
        <f t="shared" si="13"/>
        <v>0</v>
      </c>
      <c r="O21" s="140">
        <f t="shared" si="13"/>
        <v>0</v>
      </c>
      <c r="P21" s="140">
        <f t="shared" si="13"/>
        <v>0</v>
      </c>
      <c r="Q21" s="140">
        <f t="shared" si="13"/>
        <v>0</v>
      </c>
      <c r="R21" s="140">
        <f t="shared" si="13"/>
        <v>0</v>
      </c>
      <c r="S21" s="140">
        <f t="shared" si="13"/>
        <v>0</v>
      </c>
      <c r="T21" s="140">
        <f t="shared" si="13"/>
        <v>0</v>
      </c>
      <c r="U21" s="140">
        <f t="shared" si="13"/>
        <v>0</v>
      </c>
      <c r="V21" s="140" t="str">
        <f t="shared" si="13"/>
        <v>к</v>
      </c>
      <c r="W21" s="140" t="str">
        <f t="shared" si="13"/>
        <v>к</v>
      </c>
      <c r="X21" s="140">
        <f t="shared" si="13"/>
        <v>0</v>
      </c>
      <c r="Y21" s="140">
        <f t="shared" si="13"/>
        <v>0</v>
      </c>
      <c r="Z21" s="140">
        <f t="shared" si="13"/>
        <v>0</v>
      </c>
      <c r="AA21" s="140">
        <f t="shared" si="13"/>
        <v>0</v>
      </c>
      <c r="AB21" s="140">
        <f t="shared" si="13"/>
        <v>0</v>
      </c>
      <c r="AC21" s="140">
        <f t="shared" si="13"/>
        <v>0</v>
      </c>
      <c r="AD21" s="140">
        <f t="shared" si="13"/>
        <v>0</v>
      </c>
      <c r="AE21" s="140">
        <f t="shared" si="13"/>
        <v>0</v>
      </c>
      <c r="AF21" s="140">
        <f t="shared" si="13"/>
        <v>0</v>
      </c>
      <c r="AG21" s="140">
        <f t="shared" si="13"/>
        <v>0</v>
      </c>
      <c r="AH21" s="140">
        <f t="shared" si="13"/>
        <v>0</v>
      </c>
      <c r="AI21" s="140">
        <f t="shared" si="13"/>
        <v>0</v>
      </c>
      <c r="AJ21" s="140">
        <f t="shared" si="13"/>
        <v>0</v>
      </c>
      <c r="AK21" s="140">
        <f t="shared" si="13"/>
        <v>0</v>
      </c>
      <c r="AL21" s="140">
        <f t="shared" si="13"/>
        <v>0</v>
      </c>
      <c r="AM21" s="140">
        <f t="shared" si="13"/>
        <v>0</v>
      </c>
      <c r="AN21" s="140">
        <f t="shared" si="13"/>
        <v>0</v>
      </c>
      <c r="AO21" s="140">
        <f t="shared" si="13"/>
        <v>0</v>
      </c>
      <c r="AP21" s="140">
        <f t="shared" si="13"/>
        <v>0</v>
      </c>
      <c r="AQ21" s="140">
        <f t="shared" si="13"/>
        <v>0</v>
      </c>
      <c r="AR21" s="140">
        <f t="shared" si="13"/>
        <v>0</v>
      </c>
      <c r="AS21" s="140">
        <f t="shared" si="13"/>
        <v>0</v>
      </c>
      <c r="AT21" s="140">
        <f t="shared" si="13"/>
        <v>0</v>
      </c>
      <c r="AU21" s="140">
        <f t="shared" si="13"/>
        <v>0</v>
      </c>
      <c r="AV21" s="140" t="s">
        <v>165</v>
      </c>
      <c r="AW21" s="140" t="s">
        <v>165</v>
      </c>
      <c r="AX21" s="140" t="s">
        <v>165</v>
      </c>
      <c r="AY21" s="140" t="s">
        <v>165</v>
      </c>
      <c r="AZ21" s="140" t="s">
        <v>165</v>
      </c>
      <c r="BA21" s="140" t="s">
        <v>165</v>
      </c>
      <c r="BB21" s="140" t="s">
        <v>165</v>
      </c>
      <c r="BC21" s="140" t="s">
        <v>165</v>
      </c>
      <c r="BD21" s="140" t="s">
        <v>165</v>
      </c>
      <c r="BE21" s="18">
        <f>SUM(E21:BD21)</f>
        <v>0</v>
      </c>
      <c r="BF21" s="22"/>
    </row>
    <row r="22" spans="1:58" ht="12" customHeight="1" thickBot="1" x14ac:dyDescent="0.25">
      <c r="A22" s="365"/>
      <c r="B22" s="385" t="s">
        <v>141</v>
      </c>
      <c r="C22" s="437" t="s">
        <v>11</v>
      </c>
      <c r="D22" s="311" t="s">
        <v>53</v>
      </c>
      <c r="E22" s="311">
        <v>4</v>
      </c>
      <c r="F22" s="311">
        <v>4</v>
      </c>
      <c r="G22" s="311">
        <v>4</v>
      </c>
      <c r="H22" s="311">
        <v>5</v>
      </c>
      <c r="I22" s="311">
        <v>5</v>
      </c>
      <c r="J22" s="311">
        <v>5</v>
      </c>
      <c r="K22" s="311">
        <v>5</v>
      </c>
      <c r="L22" s="311">
        <v>4</v>
      </c>
      <c r="M22" s="311">
        <v>4</v>
      </c>
      <c r="N22" s="311">
        <v>4</v>
      </c>
      <c r="O22" s="311">
        <v>4</v>
      </c>
      <c r="P22" s="311">
        <v>4</v>
      </c>
      <c r="Q22" s="311">
        <v>4</v>
      </c>
      <c r="R22" s="311">
        <v>4</v>
      </c>
      <c r="S22" s="311">
        <v>4</v>
      </c>
      <c r="T22" s="311"/>
      <c r="U22" s="311"/>
      <c r="V22" s="311" t="str">
        <f t="shared" ref="V22:W22" si="14">V28</f>
        <v>к</v>
      </c>
      <c r="W22" s="311" t="str">
        <f t="shared" si="14"/>
        <v>к</v>
      </c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141">
        <v>0</v>
      </c>
      <c r="AR22" s="141">
        <v>0</v>
      </c>
      <c r="AS22" s="141">
        <v>0</v>
      </c>
      <c r="AT22" s="141">
        <v>0</v>
      </c>
      <c r="AU22" s="141">
        <v>0</v>
      </c>
      <c r="AV22" s="141" t="s">
        <v>165</v>
      </c>
      <c r="AW22" s="141" t="s">
        <v>165</v>
      </c>
      <c r="AX22" s="141" t="s">
        <v>165</v>
      </c>
      <c r="AY22" s="141" t="s">
        <v>165</v>
      </c>
      <c r="AZ22" s="141" t="s">
        <v>165</v>
      </c>
      <c r="BA22" s="141" t="s">
        <v>165</v>
      </c>
      <c r="BB22" s="141" t="s">
        <v>165</v>
      </c>
      <c r="BC22" s="141" t="s">
        <v>165</v>
      </c>
      <c r="BD22" s="141" t="s">
        <v>165</v>
      </c>
      <c r="BE22" s="141">
        <f t="shared" ref="BE22:BE24" si="15">SUM(E22:BD22)</f>
        <v>64</v>
      </c>
      <c r="BF22" s="22"/>
    </row>
    <row r="23" spans="1:58" ht="12" customHeight="1" thickBot="1" x14ac:dyDescent="0.25">
      <c r="A23" s="365"/>
      <c r="B23" s="386"/>
      <c r="C23" s="438"/>
      <c r="D23" s="311" t="s">
        <v>54</v>
      </c>
      <c r="E23" s="311">
        <v>2</v>
      </c>
      <c r="F23" s="311">
        <v>2</v>
      </c>
      <c r="G23" s="311">
        <v>2</v>
      </c>
      <c r="H23" s="311">
        <v>3</v>
      </c>
      <c r="I23" s="311">
        <v>2</v>
      </c>
      <c r="J23" s="311">
        <v>2</v>
      </c>
      <c r="K23" s="311">
        <v>3</v>
      </c>
      <c r="L23" s="311">
        <v>2</v>
      </c>
      <c r="M23" s="311">
        <v>2</v>
      </c>
      <c r="N23" s="311">
        <v>2</v>
      </c>
      <c r="O23" s="311">
        <v>2</v>
      </c>
      <c r="P23" s="311">
        <v>2</v>
      </c>
      <c r="Q23" s="311">
        <v>2</v>
      </c>
      <c r="R23" s="311">
        <v>2</v>
      </c>
      <c r="S23" s="311">
        <v>2</v>
      </c>
      <c r="T23" s="311"/>
      <c r="U23" s="311"/>
      <c r="V23" s="311" t="str">
        <f t="shared" ref="V23:W23" si="16">V29</f>
        <v>к</v>
      </c>
      <c r="W23" s="311" t="str">
        <f t="shared" si="16"/>
        <v>к</v>
      </c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141">
        <v>0</v>
      </c>
      <c r="AR23" s="141">
        <v>0</v>
      </c>
      <c r="AS23" s="141">
        <v>0</v>
      </c>
      <c r="AT23" s="141">
        <v>0</v>
      </c>
      <c r="AU23" s="141">
        <v>0</v>
      </c>
      <c r="AV23" s="141" t="s">
        <v>165</v>
      </c>
      <c r="AW23" s="141" t="s">
        <v>165</v>
      </c>
      <c r="AX23" s="141" t="s">
        <v>165</v>
      </c>
      <c r="AY23" s="141" t="s">
        <v>165</v>
      </c>
      <c r="AZ23" s="141" t="s">
        <v>165</v>
      </c>
      <c r="BA23" s="141" t="s">
        <v>165</v>
      </c>
      <c r="BB23" s="141" t="s">
        <v>165</v>
      </c>
      <c r="BC23" s="141" t="s">
        <v>165</v>
      </c>
      <c r="BD23" s="141"/>
      <c r="BE23" s="141">
        <f t="shared" si="15"/>
        <v>32</v>
      </c>
      <c r="BF23" s="22"/>
    </row>
    <row r="24" spans="1:58" ht="12" customHeight="1" thickBot="1" x14ac:dyDescent="0.25">
      <c r="A24" s="365"/>
      <c r="B24" s="387"/>
      <c r="C24" s="439"/>
      <c r="D24" s="311" t="s">
        <v>118</v>
      </c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 t="str">
        <f t="shared" ref="V24:W24" si="17">V30</f>
        <v>к</v>
      </c>
      <c r="W24" s="311" t="str">
        <f t="shared" si="17"/>
        <v>к</v>
      </c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141">
        <v>0</v>
      </c>
      <c r="AR24" s="141">
        <v>0</v>
      </c>
      <c r="AS24" s="141">
        <v>0</v>
      </c>
      <c r="AT24" s="141">
        <v>0</v>
      </c>
      <c r="AU24" s="141">
        <v>0</v>
      </c>
      <c r="AV24" s="141" t="s">
        <v>165</v>
      </c>
      <c r="AW24" s="141" t="s">
        <v>165</v>
      </c>
      <c r="AX24" s="141" t="s">
        <v>165</v>
      </c>
      <c r="AY24" s="141" t="s">
        <v>165</v>
      </c>
      <c r="AZ24" s="141" t="s">
        <v>165</v>
      </c>
      <c r="BA24" s="141" t="s">
        <v>165</v>
      </c>
      <c r="BB24" s="141" t="s">
        <v>165</v>
      </c>
      <c r="BC24" s="141" t="s">
        <v>165</v>
      </c>
      <c r="BD24" s="141" t="s">
        <v>165</v>
      </c>
      <c r="BE24" s="141">
        <f t="shared" si="15"/>
        <v>0</v>
      </c>
      <c r="BF24" s="22"/>
    </row>
    <row r="25" spans="1:58" s="22" customFormat="1" ht="12" customHeight="1" thickBot="1" x14ac:dyDescent="0.25">
      <c r="A25" s="365"/>
      <c r="B25" s="454" t="s">
        <v>316</v>
      </c>
      <c r="C25" s="449" t="s">
        <v>21</v>
      </c>
      <c r="D25" s="533" t="s">
        <v>53</v>
      </c>
      <c r="E25" s="534">
        <v>2</v>
      </c>
      <c r="F25" s="534">
        <v>3</v>
      </c>
      <c r="G25" s="534">
        <v>3</v>
      </c>
      <c r="H25" s="534">
        <v>2</v>
      </c>
      <c r="I25" s="534">
        <v>2</v>
      </c>
      <c r="J25" s="534">
        <v>2</v>
      </c>
      <c r="K25" s="534">
        <v>2</v>
      </c>
      <c r="L25" s="534">
        <v>2</v>
      </c>
      <c r="M25" s="534">
        <v>2</v>
      </c>
      <c r="N25" s="534">
        <v>2</v>
      </c>
      <c r="O25" s="534">
        <v>2</v>
      </c>
      <c r="P25" s="534">
        <v>2</v>
      </c>
      <c r="Q25" s="534">
        <v>2</v>
      </c>
      <c r="R25" s="534">
        <v>2</v>
      </c>
      <c r="S25" s="534">
        <v>3</v>
      </c>
      <c r="T25" s="535"/>
      <c r="U25" s="535"/>
      <c r="V25" s="534" t="str">
        <f t="shared" ref="V25:W25" si="18">V31</f>
        <v>к</v>
      </c>
      <c r="W25" s="534" t="str">
        <f t="shared" si="18"/>
        <v>к</v>
      </c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4"/>
      <c r="AO25" s="534"/>
      <c r="AP25" s="534"/>
      <c r="AQ25" s="534">
        <v>0</v>
      </c>
      <c r="AR25" s="534">
        <v>0</v>
      </c>
      <c r="AS25" s="534">
        <v>0</v>
      </c>
      <c r="AT25" s="534">
        <v>0</v>
      </c>
      <c r="AU25" s="534">
        <v>35</v>
      </c>
      <c r="AV25" s="534" t="s">
        <v>165</v>
      </c>
      <c r="AW25" s="534" t="s">
        <v>165</v>
      </c>
      <c r="AX25" s="534" t="s">
        <v>165</v>
      </c>
      <c r="AY25" s="534" t="s">
        <v>165</v>
      </c>
      <c r="AZ25" s="534" t="s">
        <v>165</v>
      </c>
      <c r="BA25" s="141" t="s">
        <v>165</v>
      </c>
      <c r="BB25" s="141" t="s">
        <v>165</v>
      </c>
      <c r="BC25" s="141" t="s">
        <v>165</v>
      </c>
      <c r="BD25" s="141" t="s">
        <v>165</v>
      </c>
      <c r="BE25" s="141">
        <f t="shared" ref="BE25:BE27" si="19">SUM(E25:BD25)</f>
        <v>68</v>
      </c>
    </row>
    <row r="26" spans="1:58" s="22" customFormat="1" ht="12" customHeight="1" thickBot="1" x14ac:dyDescent="0.25">
      <c r="A26" s="365"/>
      <c r="B26" s="455"/>
      <c r="C26" s="450"/>
      <c r="D26" s="290" t="s">
        <v>54</v>
      </c>
      <c r="E26" s="141">
        <v>2</v>
      </c>
      <c r="F26" s="142">
        <v>2</v>
      </c>
      <c r="G26" s="142">
        <v>2</v>
      </c>
      <c r="H26" s="142">
        <v>2</v>
      </c>
      <c r="I26" s="142">
        <v>2</v>
      </c>
      <c r="J26" s="142">
        <v>2</v>
      </c>
      <c r="K26" s="142">
        <v>2</v>
      </c>
      <c r="L26" s="142">
        <v>2</v>
      </c>
      <c r="M26" s="142">
        <v>2</v>
      </c>
      <c r="N26" s="142">
        <v>2</v>
      </c>
      <c r="O26" s="142">
        <v>3</v>
      </c>
      <c r="P26" s="142">
        <v>2</v>
      </c>
      <c r="Q26" s="142">
        <v>3</v>
      </c>
      <c r="R26" s="142">
        <v>3</v>
      </c>
      <c r="S26" s="142">
        <v>3</v>
      </c>
      <c r="T26" s="142"/>
      <c r="U26" s="142"/>
      <c r="V26" s="141" t="s">
        <v>165</v>
      </c>
      <c r="W26" s="141" t="s">
        <v>165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8"/>
      <c r="AK26" s="148"/>
      <c r="AL26" s="148"/>
      <c r="AM26" s="148"/>
      <c r="AN26" s="141"/>
      <c r="AO26" s="141"/>
      <c r="AP26" s="141"/>
      <c r="AQ26" s="141">
        <v>0</v>
      </c>
      <c r="AR26" s="141">
        <v>0</v>
      </c>
      <c r="AS26" s="141">
        <v>0</v>
      </c>
      <c r="AT26" s="141">
        <v>0</v>
      </c>
      <c r="AU26" s="141">
        <v>0</v>
      </c>
      <c r="AV26" s="141" t="s">
        <v>165</v>
      </c>
      <c r="AW26" s="141" t="s">
        <v>165</v>
      </c>
      <c r="AX26" s="141" t="s">
        <v>165</v>
      </c>
      <c r="AY26" s="141" t="s">
        <v>165</v>
      </c>
      <c r="AZ26" s="141" t="s">
        <v>165</v>
      </c>
      <c r="BA26" s="141" t="s">
        <v>165</v>
      </c>
      <c r="BB26" s="141" t="s">
        <v>165</v>
      </c>
      <c r="BC26" s="141" t="s">
        <v>165</v>
      </c>
      <c r="BD26" s="141" t="s">
        <v>165</v>
      </c>
      <c r="BE26" s="141">
        <f t="shared" si="19"/>
        <v>34</v>
      </c>
    </row>
    <row r="27" spans="1:58" s="22" customFormat="1" ht="12" customHeight="1" thickBot="1" x14ac:dyDescent="0.25">
      <c r="A27" s="365"/>
      <c r="B27" s="456"/>
      <c r="C27" s="451"/>
      <c r="D27" s="141" t="s">
        <v>118</v>
      </c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1" t="s">
        <v>165</v>
      </c>
      <c r="W27" s="141" t="s">
        <v>165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8"/>
      <c r="AK27" s="148"/>
      <c r="AL27" s="148"/>
      <c r="AM27" s="148"/>
      <c r="AN27" s="141"/>
      <c r="AO27" s="141"/>
      <c r="AP27" s="141"/>
      <c r="AQ27" s="141">
        <v>0</v>
      </c>
      <c r="AR27" s="141">
        <v>0</v>
      </c>
      <c r="AS27" s="141">
        <v>0</v>
      </c>
      <c r="AT27" s="141">
        <v>0</v>
      </c>
      <c r="AU27" s="141">
        <v>0</v>
      </c>
      <c r="AV27" s="141" t="s">
        <v>165</v>
      </c>
      <c r="AW27" s="141" t="s">
        <v>165</v>
      </c>
      <c r="AX27" s="141" t="s">
        <v>165</v>
      </c>
      <c r="AY27" s="141" t="s">
        <v>165</v>
      </c>
      <c r="AZ27" s="141" t="s">
        <v>165</v>
      </c>
      <c r="BA27" s="141" t="s">
        <v>165</v>
      </c>
      <c r="BB27" s="141" t="s">
        <v>165</v>
      </c>
      <c r="BC27" s="141" t="s">
        <v>165</v>
      </c>
      <c r="BD27" s="141" t="s">
        <v>165</v>
      </c>
      <c r="BE27" s="141">
        <f t="shared" si="19"/>
        <v>0</v>
      </c>
    </row>
    <row r="28" spans="1:58" ht="12" customHeight="1" thickBot="1" x14ac:dyDescent="0.25">
      <c r="A28" s="365"/>
      <c r="B28" s="400" t="s">
        <v>25</v>
      </c>
      <c r="C28" s="400" t="s">
        <v>56</v>
      </c>
      <c r="D28" s="108" t="s">
        <v>53</v>
      </c>
      <c r="E28" s="140">
        <f>E31+E42+E51</f>
        <v>26</v>
      </c>
      <c r="F28" s="140">
        <f t="shared" ref="F28:U28" si="20">F31+F42+F51</f>
        <v>23</v>
      </c>
      <c r="G28" s="140">
        <f t="shared" si="20"/>
        <v>25</v>
      </c>
      <c r="H28" s="140">
        <f t="shared" si="20"/>
        <v>25</v>
      </c>
      <c r="I28" s="140">
        <f t="shared" si="20"/>
        <v>23</v>
      </c>
      <c r="J28" s="140">
        <f t="shared" si="20"/>
        <v>25</v>
      </c>
      <c r="K28" s="140">
        <f t="shared" si="20"/>
        <v>25</v>
      </c>
      <c r="L28" s="140">
        <f t="shared" si="20"/>
        <v>26</v>
      </c>
      <c r="M28" s="140">
        <f t="shared" si="20"/>
        <v>26</v>
      </c>
      <c r="N28" s="140">
        <f t="shared" si="20"/>
        <v>26</v>
      </c>
      <c r="O28" s="140">
        <f t="shared" si="20"/>
        <v>26</v>
      </c>
      <c r="P28" s="140">
        <f t="shared" si="20"/>
        <v>26</v>
      </c>
      <c r="Q28" s="140">
        <f t="shared" si="20"/>
        <v>26</v>
      </c>
      <c r="R28" s="140">
        <f t="shared" si="20"/>
        <v>26</v>
      </c>
      <c r="S28" s="140">
        <f t="shared" si="20"/>
        <v>25</v>
      </c>
      <c r="T28" s="140">
        <f t="shared" si="20"/>
        <v>36</v>
      </c>
      <c r="U28" s="140">
        <f t="shared" si="20"/>
        <v>0</v>
      </c>
      <c r="V28" s="140" t="s">
        <v>165</v>
      </c>
      <c r="W28" s="140" t="s">
        <v>165</v>
      </c>
      <c r="X28" s="140">
        <f>X31+X42+X51</f>
        <v>28</v>
      </c>
      <c r="Y28" s="140">
        <f t="shared" ref="Y28:AU28" si="21">Y31+Y42+Y51</f>
        <v>29</v>
      </c>
      <c r="Z28" s="140">
        <f t="shared" si="21"/>
        <v>28</v>
      </c>
      <c r="AA28" s="140">
        <f t="shared" si="21"/>
        <v>29</v>
      </c>
      <c r="AB28" s="140">
        <f t="shared" si="21"/>
        <v>28</v>
      </c>
      <c r="AC28" s="140">
        <f t="shared" si="21"/>
        <v>29</v>
      </c>
      <c r="AD28" s="140">
        <f t="shared" si="21"/>
        <v>28</v>
      </c>
      <c r="AE28" s="140">
        <f t="shared" si="21"/>
        <v>29</v>
      </c>
      <c r="AF28" s="140">
        <f t="shared" si="21"/>
        <v>29</v>
      </c>
      <c r="AG28" s="140">
        <f t="shared" si="21"/>
        <v>29</v>
      </c>
      <c r="AH28" s="140">
        <f t="shared" si="21"/>
        <v>29</v>
      </c>
      <c r="AI28" s="140">
        <f t="shared" si="21"/>
        <v>30</v>
      </c>
      <c r="AJ28" s="140">
        <f t="shared" si="21"/>
        <v>0</v>
      </c>
      <c r="AK28" s="140">
        <f t="shared" si="21"/>
        <v>0</v>
      </c>
      <c r="AL28" s="140">
        <f t="shared" si="21"/>
        <v>0</v>
      </c>
      <c r="AM28" s="140">
        <f t="shared" si="21"/>
        <v>0</v>
      </c>
      <c r="AN28" s="140">
        <f t="shared" si="21"/>
        <v>0</v>
      </c>
      <c r="AO28" s="140">
        <f t="shared" si="21"/>
        <v>0</v>
      </c>
      <c r="AP28" s="140">
        <f t="shared" si="21"/>
        <v>0</v>
      </c>
      <c r="AQ28" s="140">
        <f t="shared" si="21"/>
        <v>0</v>
      </c>
      <c r="AR28" s="140">
        <f t="shared" si="21"/>
        <v>0</v>
      </c>
      <c r="AS28" s="140">
        <f t="shared" si="21"/>
        <v>0</v>
      </c>
      <c r="AT28" s="140">
        <f t="shared" si="21"/>
        <v>0</v>
      </c>
      <c r="AU28" s="140">
        <f t="shared" si="21"/>
        <v>0</v>
      </c>
      <c r="AV28" s="140" t="s">
        <v>165</v>
      </c>
      <c r="AW28" s="140" t="s">
        <v>165</v>
      </c>
      <c r="AX28" s="140" t="s">
        <v>165</v>
      </c>
      <c r="AY28" s="140" t="s">
        <v>165</v>
      </c>
      <c r="AZ28" s="140" t="s">
        <v>165</v>
      </c>
      <c r="BA28" s="140" t="s">
        <v>165</v>
      </c>
      <c r="BB28" s="140" t="s">
        <v>165</v>
      </c>
      <c r="BC28" s="140" t="s">
        <v>165</v>
      </c>
      <c r="BD28" s="140" t="s">
        <v>165</v>
      </c>
      <c r="BE28" s="140">
        <f t="shared" ref="BE28:BE33" si="22">SUM(E28:BD28)</f>
        <v>760</v>
      </c>
      <c r="BF28" s="22"/>
    </row>
    <row r="29" spans="1:58" ht="12" customHeight="1" thickBot="1" x14ac:dyDescent="0.25">
      <c r="A29" s="365"/>
      <c r="B29" s="401"/>
      <c r="C29" s="401"/>
      <c r="D29" s="108" t="s">
        <v>54</v>
      </c>
      <c r="E29" s="140">
        <f t="shared" ref="E29:U29" si="23">E32+E43+E52</f>
        <v>11</v>
      </c>
      <c r="F29" s="140">
        <f t="shared" si="23"/>
        <v>11</v>
      </c>
      <c r="G29" s="140">
        <f t="shared" si="23"/>
        <v>12</v>
      </c>
      <c r="H29" s="140">
        <f t="shared" si="23"/>
        <v>11</v>
      </c>
      <c r="I29" s="140">
        <f t="shared" si="23"/>
        <v>11</v>
      </c>
      <c r="J29" s="140">
        <f t="shared" si="23"/>
        <v>12</v>
      </c>
      <c r="K29" s="140">
        <f t="shared" si="23"/>
        <v>11</v>
      </c>
      <c r="L29" s="140">
        <f t="shared" si="23"/>
        <v>12</v>
      </c>
      <c r="M29" s="140">
        <f t="shared" si="23"/>
        <v>12</v>
      </c>
      <c r="N29" s="140">
        <f t="shared" si="23"/>
        <v>12</v>
      </c>
      <c r="O29" s="140">
        <f t="shared" si="23"/>
        <v>11</v>
      </c>
      <c r="P29" s="140">
        <f t="shared" si="23"/>
        <v>12</v>
      </c>
      <c r="Q29" s="140">
        <f t="shared" si="23"/>
        <v>11</v>
      </c>
      <c r="R29" s="140">
        <f t="shared" si="23"/>
        <v>11</v>
      </c>
      <c r="S29" s="140">
        <f t="shared" si="23"/>
        <v>11</v>
      </c>
      <c r="T29" s="140">
        <f t="shared" si="23"/>
        <v>0</v>
      </c>
      <c r="U29" s="140">
        <f t="shared" si="23"/>
        <v>0</v>
      </c>
      <c r="V29" s="140" t="s">
        <v>165</v>
      </c>
      <c r="W29" s="140" t="s">
        <v>165</v>
      </c>
      <c r="X29" s="140">
        <f t="shared" ref="X29:AU29" si="24">X32+X43+X52</f>
        <v>14</v>
      </c>
      <c r="Y29" s="140">
        <f t="shared" si="24"/>
        <v>15</v>
      </c>
      <c r="Z29" s="140">
        <f t="shared" si="24"/>
        <v>14</v>
      </c>
      <c r="AA29" s="140">
        <f t="shared" si="24"/>
        <v>14</v>
      </c>
      <c r="AB29" s="140">
        <f t="shared" si="24"/>
        <v>14</v>
      </c>
      <c r="AC29" s="140">
        <f t="shared" si="24"/>
        <v>14</v>
      </c>
      <c r="AD29" s="140">
        <f t="shared" si="24"/>
        <v>14</v>
      </c>
      <c r="AE29" s="140">
        <f t="shared" si="24"/>
        <v>14</v>
      </c>
      <c r="AF29" s="140">
        <f t="shared" si="24"/>
        <v>14</v>
      </c>
      <c r="AG29" s="140">
        <f t="shared" si="24"/>
        <v>14</v>
      </c>
      <c r="AH29" s="140">
        <f t="shared" si="24"/>
        <v>14</v>
      </c>
      <c r="AI29" s="140">
        <f t="shared" si="24"/>
        <v>14</v>
      </c>
      <c r="AJ29" s="140">
        <f t="shared" si="24"/>
        <v>0</v>
      </c>
      <c r="AK29" s="140">
        <f t="shared" si="24"/>
        <v>0</v>
      </c>
      <c r="AL29" s="140">
        <f t="shared" si="24"/>
        <v>0</v>
      </c>
      <c r="AM29" s="140">
        <f t="shared" si="24"/>
        <v>0</v>
      </c>
      <c r="AN29" s="140">
        <f t="shared" si="24"/>
        <v>0</v>
      </c>
      <c r="AO29" s="140">
        <f t="shared" si="24"/>
        <v>0</v>
      </c>
      <c r="AP29" s="140">
        <f t="shared" si="24"/>
        <v>0</v>
      </c>
      <c r="AQ29" s="140">
        <f t="shared" si="24"/>
        <v>0</v>
      </c>
      <c r="AR29" s="140">
        <f t="shared" si="24"/>
        <v>0</v>
      </c>
      <c r="AS29" s="140">
        <f t="shared" si="24"/>
        <v>0</v>
      </c>
      <c r="AT29" s="140">
        <f t="shared" si="24"/>
        <v>0</v>
      </c>
      <c r="AU29" s="140">
        <f t="shared" si="24"/>
        <v>0</v>
      </c>
      <c r="AV29" s="140" t="s">
        <v>165</v>
      </c>
      <c r="AW29" s="140" t="s">
        <v>165</v>
      </c>
      <c r="AX29" s="140" t="s">
        <v>165</v>
      </c>
      <c r="AY29" s="140" t="s">
        <v>165</v>
      </c>
      <c r="AZ29" s="140" t="s">
        <v>165</v>
      </c>
      <c r="BA29" s="140" t="s">
        <v>165</v>
      </c>
      <c r="BB29" s="140" t="s">
        <v>165</v>
      </c>
      <c r="BC29" s="140" t="s">
        <v>165</v>
      </c>
      <c r="BD29" s="140" t="s">
        <v>165</v>
      </c>
      <c r="BE29" s="140">
        <f t="shared" si="22"/>
        <v>340</v>
      </c>
      <c r="BF29" s="22"/>
    </row>
    <row r="30" spans="1:58" ht="12" customHeight="1" thickBot="1" x14ac:dyDescent="0.25">
      <c r="A30" s="365"/>
      <c r="B30" s="395"/>
      <c r="C30" s="395"/>
      <c r="D30" s="108" t="s">
        <v>118</v>
      </c>
      <c r="E30" s="140">
        <f t="shared" ref="E30:U30" si="25">E33+E44+E53</f>
        <v>0</v>
      </c>
      <c r="F30" s="140">
        <f t="shared" si="25"/>
        <v>0</v>
      </c>
      <c r="G30" s="140">
        <f t="shared" si="25"/>
        <v>0</v>
      </c>
      <c r="H30" s="140">
        <f t="shared" si="25"/>
        <v>0</v>
      </c>
      <c r="I30" s="140">
        <f t="shared" si="25"/>
        <v>0</v>
      </c>
      <c r="J30" s="140">
        <f t="shared" si="25"/>
        <v>0</v>
      </c>
      <c r="K30" s="140">
        <f t="shared" si="25"/>
        <v>0</v>
      </c>
      <c r="L30" s="140">
        <f t="shared" si="25"/>
        <v>0</v>
      </c>
      <c r="M30" s="140">
        <f t="shared" si="25"/>
        <v>0</v>
      </c>
      <c r="N30" s="140">
        <f t="shared" si="25"/>
        <v>0</v>
      </c>
      <c r="O30" s="140">
        <f t="shared" si="25"/>
        <v>0</v>
      </c>
      <c r="P30" s="140">
        <f t="shared" si="25"/>
        <v>0</v>
      </c>
      <c r="Q30" s="140">
        <f t="shared" si="25"/>
        <v>0</v>
      </c>
      <c r="R30" s="140">
        <f t="shared" si="25"/>
        <v>0</v>
      </c>
      <c r="S30" s="140">
        <f t="shared" si="25"/>
        <v>0</v>
      </c>
      <c r="T30" s="140">
        <f t="shared" si="25"/>
        <v>0</v>
      </c>
      <c r="U30" s="140">
        <f t="shared" si="25"/>
        <v>0</v>
      </c>
      <c r="V30" s="140" t="s">
        <v>165</v>
      </c>
      <c r="W30" s="140" t="s">
        <v>165</v>
      </c>
      <c r="X30" s="140">
        <f t="shared" ref="X30:AU30" si="26">X33+X44+X53</f>
        <v>0</v>
      </c>
      <c r="Y30" s="140">
        <f t="shared" si="26"/>
        <v>0</v>
      </c>
      <c r="Z30" s="140">
        <f t="shared" si="26"/>
        <v>0</v>
      </c>
      <c r="AA30" s="140">
        <f t="shared" si="26"/>
        <v>0</v>
      </c>
      <c r="AB30" s="140">
        <f t="shared" si="26"/>
        <v>0</v>
      </c>
      <c r="AC30" s="140">
        <f t="shared" si="26"/>
        <v>0</v>
      </c>
      <c r="AD30" s="140">
        <f t="shared" si="26"/>
        <v>0</v>
      </c>
      <c r="AE30" s="140">
        <f t="shared" si="26"/>
        <v>0</v>
      </c>
      <c r="AF30" s="140">
        <f t="shared" si="26"/>
        <v>0</v>
      </c>
      <c r="AG30" s="140">
        <f t="shared" si="26"/>
        <v>0</v>
      </c>
      <c r="AH30" s="140">
        <f t="shared" si="26"/>
        <v>0</v>
      </c>
      <c r="AI30" s="140">
        <f t="shared" si="26"/>
        <v>0</v>
      </c>
      <c r="AJ30" s="140">
        <f t="shared" si="26"/>
        <v>0</v>
      </c>
      <c r="AK30" s="140">
        <f t="shared" si="26"/>
        <v>0</v>
      </c>
      <c r="AL30" s="140">
        <f t="shared" si="26"/>
        <v>0</v>
      </c>
      <c r="AM30" s="140">
        <f t="shared" si="26"/>
        <v>0</v>
      </c>
      <c r="AN30" s="140">
        <f t="shared" si="26"/>
        <v>0</v>
      </c>
      <c r="AO30" s="140">
        <f t="shared" si="26"/>
        <v>0</v>
      </c>
      <c r="AP30" s="140">
        <f t="shared" si="26"/>
        <v>0</v>
      </c>
      <c r="AQ30" s="140">
        <f t="shared" si="26"/>
        <v>0</v>
      </c>
      <c r="AR30" s="140">
        <f t="shared" si="26"/>
        <v>0</v>
      </c>
      <c r="AS30" s="140">
        <f t="shared" si="26"/>
        <v>0</v>
      </c>
      <c r="AT30" s="140">
        <f t="shared" si="26"/>
        <v>0</v>
      </c>
      <c r="AU30" s="140">
        <f t="shared" si="26"/>
        <v>0</v>
      </c>
      <c r="AV30" s="140" t="s">
        <v>165</v>
      </c>
      <c r="AW30" s="140" t="s">
        <v>165</v>
      </c>
      <c r="AX30" s="140" t="s">
        <v>165</v>
      </c>
      <c r="AY30" s="140" t="s">
        <v>165</v>
      </c>
      <c r="AZ30" s="140" t="s">
        <v>165</v>
      </c>
      <c r="BA30" s="140" t="s">
        <v>165</v>
      </c>
      <c r="BB30" s="140" t="s">
        <v>165</v>
      </c>
      <c r="BC30" s="140" t="s">
        <v>165</v>
      </c>
      <c r="BD30" s="140" t="s">
        <v>165</v>
      </c>
      <c r="BE30" s="140">
        <f t="shared" si="22"/>
        <v>0</v>
      </c>
      <c r="BF30" s="22"/>
    </row>
    <row r="31" spans="1:58" ht="12" customHeight="1" thickBot="1" x14ac:dyDescent="0.25">
      <c r="A31" s="365"/>
      <c r="B31" s="400" t="s">
        <v>86</v>
      </c>
      <c r="C31" s="425" t="s">
        <v>317</v>
      </c>
      <c r="D31" s="108" t="s">
        <v>53</v>
      </c>
      <c r="E31" s="140">
        <f>E34+E37</f>
        <v>18</v>
      </c>
      <c r="F31" s="140">
        <f t="shared" ref="F31:AU31" si="27">F34+F37</f>
        <v>18</v>
      </c>
      <c r="G31" s="140">
        <f t="shared" si="27"/>
        <v>18</v>
      </c>
      <c r="H31" s="140">
        <f t="shared" si="27"/>
        <v>18</v>
      </c>
      <c r="I31" s="140">
        <f t="shared" si="27"/>
        <v>18</v>
      </c>
      <c r="J31" s="140">
        <f t="shared" si="27"/>
        <v>18</v>
      </c>
      <c r="K31" s="140">
        <f t="shared" si="27"/>
        <v>18</v>
      </c>
      <c r="L31" s="140">
        <f t="shared" si="27"/>
        <v>18</v>
      </c>
      <c r="M31" s="140">
        <f t="shared" si="27"/>
        <v>18</v>
      </c>
      <c r="N31" s="140">
        <f t="shared" si="27"/>
        <v>17</v>
      </c>
      <c r="O31" s="140">
        <f t="shared" si="27"/>
        <v>17</v>
      </c>
      <c r="P31" s="140">
        <f t="shared" si="27"/>
        <v>17</v>
      </c>
      <c r="Q31" s="140">
        <f t="shared" si="27"/>
        <v>17</v>
      </c>
      <c r="R31" s="140">
        <f t="shared" si="27"/>
        <v>17</v>
      </c>
      <c r="S31" s="140">
        <f t="shared" si="27"/>
        <v>17</v>
      </c>
      <c r="T31" s="140">
        <f t="shared" si="27"/>
        <v>0</v>
      </c>
      <c r="U31" s="140">
        <f t="shared" si="27"/>
        <v>0</v>
      </c>
      <c r="V31" s="140" t="s">
        <v>165</v>
      </c>
      <c r="W31" s="140" t="s">
        <v>165</v>
      </c>
      <c r="X31" s="140">
        <f t="shared" si="27"/>
        <v>24</v>
      </c>
      <c r="Y31" s="140">
        <f t="shared" si="27"/>
        <v>25</v>
      </c>
      <c r="Z31" s="140">
        <f t="shared" si="27"/>
        <v>24</v>
      </c>
      <c r="AA31" s="140">
        <f t="shared" si="27"/>
        <v>25</v>
      </c>
      <c r="AB31" s="140">
        <f t="shared" si="27"/>
        <v>24</v>
      </c>
      <c r="AC31" s="140">
        <f t="shared" si="27"/>
        <v>25</v>
      </c>
      <c r="AD31" s="140">
        <f t="shared" si="27"/>
        <v>24</v>
      </c>
      <c r="AE31" s="140">
        <f t="shared" si="27"/>
        <v>25</v>
      </c>
      <c r="AF31" s="140">
        <f t="shared" si="27"/>
        <v>25</v>
      </c>
      <c r="AG31" s="140">
        <f t="shared" si="27"/>
        <v>25</v>
      </c>
      <c r="AH31" s="140">
        <f t="shared" si="27"/>
        <v>25</v>
      </c>
      <c r="AI31" s="140">
        <f t="shared" si="27"/>
        <v>25</v>
      </c>
      <c r="AJ31" s="140">
        <f t="shared" si="27"/>
        <v>0</v>
      </c>
      <c r="AK31" s="140">
        <f t="shared" si="27"/>
        <v>0</v>
      </c>
      <c r="AL31" s="140">
        <f t="shared" si="27"/>
        <v>0</v>
      </c>
      <c r="AM31" s="140">
        <f t="shared" si="27"/>
        <v>0</v>
      </c>
      <c r="AN31" s="140">
        <f t="shared" si="27"/>
        <v>0</v>
      </c>
      <c r="AO31" s="140">
        <f t="shared" si="27"/>
        <v>0</v>
      </c>
      <c r="AP31" s="140">
        <f t="shared" si="27"/>
        <v>0</v>
      </c>
      <c r="AQ31" s="140">
        <f t="shared" si="27"/>
        <v>0</v>
      </c>
      <c r="AR31" s="140">
        <f t="shared" si="27"/>
        <v>0</v>
      </c>
      <c r="AS31" s="140">
        <f t="shared" si="27"/>
        <v>0</v>
      </c>
      <c r="AT31" s="140">
        <f t="shared" si="27"/>
        <v>0</v>
      </c>
      <c r="AU31" s="140">
        <f t="shared" si="27"/>
        <v>0</v>
      </c>
      <c r="AV31" s="140" t="s">
        <v>165</v>
      </c>
      <c r="AW31" s="140" t="s">
        <v>165</v>
      </c>
      <c r="AX31" s="140" t="s">
        <v>165</v>
      </c>
      <c r="AY31" s="140" t="s">
        <v>165</v>
      </c>
      <c r="AZ31" s="140" t="s">
        <v>165</v>
      </c>
      <c r="BA31" s="140" t="s">
        <v>165</v>
      </c>
      <c r="BB31" s="140" t="s">
        <v>165</v>
      </c>
      <c r="BC31" s="140" t="s">
        <v>165</v>
      </c>
      <c r="BD31" s="140" t="s">
        <v>165</v>
      </c>
      <c r="BE31" s="18">
        <f t="shared" si="22"/>
        <v>560</v>
      </c>
      <c r="BF31" s="22"/>
    </row>
    <row r="32" spans="1:58" ht="12" customHeight="1" thickBot="1" x14ac:dyDescent="0.25">
      <c r="A32" s="365"/>
      <c r="B32" s="401"/>
      <c r="C32" s="426"/>
      <c r="D32" s="108" t="s">
        <v>54</v>
      </c>
      <c r="E32" s="140">
        <f>E35+E38</f>
        <v>8</v>
      </c>
      <c r="F32" s="140">
        <f t="shared" ref="F32:AU32" si="28">F35+F38</f>
        <v>8</v>
      </c>
      <c r="G32" s="140">
        <f t="shared" si="28"/>
        <v>8</v>
      </c>
      <c r="H32" s="140">
        <f t="shared" si="28"/>
        <v>8</v>
      </c>
      <c r="I32" s="140">
        <f t="shared" si="28"/>
        <v>8</v>
      </c>
      <c r="J32" s="140">
        <f t="shared" si="28"/>
        <v>8</v>
      </c>
      <c r="K32" s="140">
        <f t="shared" si="28"/>
        <v>9</v>
      </c>
      <c r="L32" s="140">
        <f t="shared" si="28"/>
        <v>8</v>
      </c>
      <c r="M32" s="140">
        <f t="shared" si="28"/>
        <v>8</v>
      </c>
      <c r="N32" s="140">
        <f t="shared" si="28"/>
        <v>8</v>
      </c>
      <c r="O32" s="140">
        <f t="shared" si="28"/>
        <v>8</v>
      </c>
      <c r="P32" s="140">
        <f t="shared" si="28"/>
        <v>9</v>
      </c>
      <c r="Q32" s="140">
        <f t="shared" si="28"/>
        <v>8</v>
      </c>
      <c r="R32" s="140">
        <f t="shared" si="28"/>
        <v>8</v>
      </c>
      <c r="S32" s="140">
        <f t="shared" si="28"/>
        <v>8</v>
      </c>
      <c r="T32" s="140">
        <f t="shared" si="28"/>
        <v>0</v>
      </c>
      <c r="U32" s="140">
        <f t="shared" si="28"/>
        <v>0</v>
      </c>
      <c r="V32" s="140" t="s">
        <v>165</v>
      </c>
      <c r="W32" s="140" t="s">
        <v>165</v>
      </c>
      <c r="X32" s="140">
        <f t="shared" si="28"/>
        <v>12</v>
      </c>
      <c r="Y32" s="140">
        <f t="shared" si="28"/>
        <v>13</v>
      </c>
      <c r="Z32" s="140">
        <f t="shared" si="28"/>
        <v>12</v>
      </c>
      <c r="AA32" s="140">
        <f t="shared" si="28"/>
        <v>13</v>
      </c>
      <c r="AB32" s="140">
        <f t="shared" si="28"/>
        <v>12</v>
      </c>
      <c r="AC32" s="140">
        <f t="shared" si="28"/>
        <v>13</v>
      </c>
      <c r="AD32" s="140">
        <f t="shared" si="28"/>
        <v>13</v>
      </c>
      <c r="AE32" s="140">
        <f t="shared" si="28"/>
        <v>13</v>
      </c>
      <c r="AF32" s="140">
        <f t="shared" si="28"/>
        <v>13</v>
      </c>
      <c r="AG32" s="140">
        <f t="shared" si="28"/>
        <v>13</v>
      </c>
      <c r="AH32" s="140">
        <f t="shared" si="28"/>
        <v>13</v>
      </c>
      <c r="AI32" s="140">
        <f t="shared" si="28"/>
        <v>13</v>
      </c>
      <c r="AJ32" s="140">
        <f t="shared" si="28"/>
        <v>0</v>
      </c>
      <c r="AK32" s="140">
        <f t="shared" si="28"/>
        <v>0</v>
      </c>
      <c r="AL32" s="140">
        <f t="shared" si="28"/>
        <v>0</v>
      </c>
      <c r="AM32" s="140">
        <f t="shared" si="28"/>
        <v>0</v>
      </c>
      <c r="AN32" s="140">
        <f t="shared" si="28"/>
        <v>0</v>
      </c>
      <c r="AO32" s="140">
        <f t="shared" si="28"/>
        <v>0</v>
      </c>
      <c r="AP32" s="140">
        <f t="shared" si="28"/>
        <v>0</v>
      </c>
      <c r="AQ32" s="140">
        <f t="shared" si="28"/>
        <v>0</v>
      </c>
      <c r="AR32" s="140">
        <f t="shared" si="28"/>
        <v>0</v>
      </c>
      <c r="AS32" s="140">
        <f t="shared" si="28"/>
        <v>0</v>
      </c>
      <c r="AT32" s="140">
        <f t="shared" si="28"/>
        <v>0</v>
      </c>
      <c r="AU32" s="140">
        <f t="shared" si="28"/>
        <v>0</v>
      </c>
      <c r="AV32" s="140" t="s">
        <v>165</v>
      </c>
      <c r="AW32" s="140" t="s">
        <v>165</v>
      </c>
      <c r="AX32" s="140" t="s">
        <v>165</v>
      </c>
      <c r="AY32" s="140" t="s">
        <v>165</v>
      </c>
      <c r="AZ32" s="140" t="s">
        <v>165</v>
      </c>
      <c r="BA32" s="140" t="s">
        <v>165</v>
      </c>
      <c r="BB32" s="140" t="s">
        <v>165</v>
      </c>
      <c r="BC32" s="140" t="s">
        <v>165</v>
      </c>
      <c r="BD32" s="140" t="s">
        <v>165</v>
      </c>
      <c r="BE32" s="18">
        <f t="shared" si="22"/>
        <v>275</v>
      </c>
      <c r="BF32" s="22"/>
    </row>
    <row r="33" spans="1:58" ht="12" customHeight="1" thickBot="1" x14ac:dyDescent="0.25">
      <c r="A33" s="365"/>
      <c r="B33" s="395"/>
      <c r="C33" s="469"/>
      <c r="D33" s="21" t="s">
        <v>118</v>
      </c>
      <c r="E33" s="140">
        <f>E36+E39</f>
        <v>0</v>
      </c>
      <c r="F33" s="140">
        <f t="shared" ref="F33:AU33" si="29">F36+F39</f>
        <v>0</v>
      </c>
      <c r="G33" s="140">
        <f t="shared" si="29"/>
        <v>0</v>
      </c>
      <c r="H33" s="140">
        <f t="shared" si="29"/>
        <v>0</v>
      </c>
      <c r="I33" s="140">
        <f t="shared" si="29"/>
        <v>0</v>
      </c>
      <c r="J33" s="140">
        <f t="shared" si="29"/>
        <v>0</v>
      </c>
      <c r="K33" s="140">
        <f t="shared" si="29"/>
        <v>0</v>
      </c>
      <c r="L33" s="140">
        <f t="shared" si="29"/>
        <v>0</v>
      </c>
      <c r="M33" s="140">
        <f t="shared" si="29"/>
        <v>0</v>
      </c>
      <c r="N33" s="140">
        <f t="shared" si="29"/>
        <v>0</v>
      </c>
      <c r="O33" s="140">
        <f t="shared" si="29"/>
        <v>0</v>
      </c>
      <c r="P33" s="140">
        <f t="shared" si="29"/>
        <v>0</v>
      </c>
      <c r="Q33" s="140">
        <f t="shared" si="29"/>
        <v>0</v>
      </c>
      <c r="R33" s="140">
        <f t="shared" si="29"/>
        <v>0</v>
      </c>
      <c r="S33" s="140">
        <f t="shared" si="29"/>
        <v>0</v>
      </c>
      <c r="T33" s="140">
        <f t="shared" si="29"/>
        <v>0</v>
      </c>
      <c r="U33" s="140">
        <f t="shared" si="29"/>
        <v>0</v>
      </c>
      <c r="V33" s="140" t="s">
        <v>165</v>
      </c>
      <c r="W33" s="140" t="s">
        <v>165</v>
      </c>
      <c r="X33" s="140">
        <f t="shared" si="29"/>
        <v>0</v>
      </c>
      <c r="Y33" s="140">
        <f t="shared" si="29"/>
        <v>0</v>
      </c>
      <c r="Z33" s="140">
        <f t="shared" si="29"/>
        <v>0</v>
      </c>
      <c r="AA33" s="140">
        <f t="shared" si="29"/>
        <v>0</v>
      </c>
      <c r="AB33" s="140">
        <f t="shared" si="29"/>
        <v>0</v>
      </c>
      <c r="AC33" s="140">
        <f t="shared" si="29"/>
        <v>0</v>
      </c>
      <c r="AD33" s="140">
        <f t="shared" si="29"/>
        <v>0</v>
      </c>
      <c r="AE33" s="140">
        <f t="shared" si="29"/>
        <v>0</v>
      </c>
      <c r="AF33" s="140">
        <f t="shared" si="29"/>
        <v>0</v>
      </c>
      <c r="AG33" s="140">
        <f t="shared" si="29"/>
        <v>0</v>
      </c>
      <c r="AH33" s="140">
        <f t="shared" si="29"/>
        <v>0</v>
      </c>
      <c r="AI33" s="140">
        <f t="shared" si="29"/>
        <v>0</v>
      </c>
      <c r="AJ33" s="140">
        <f t="shared" si="29"/>
        <v>0</v>
      </c>
      <c r="AK33" s="140">
        <f t="shared" si="29"/>
        <v>0</v>
      </c>
      <c r="AL33" s="140">
        <f t="shared" si="29"/>
        <v>0</v>
      </c>
      <c r="AM33" s="140">
        <f t="shared" si="29"/>
        <v>0</v>
      </c>
      <c r="AN33" s="140">
        <f t="shared" si="29"/>
        <v>0</v>
      </c>
      <c r="AO33" s="140">
        <f t="shared" si="29"/>
        <v>0</v>
      </c>
      <c r="AP33" s="140">
        <f t="shared" si="29"/>
        <v>0</v>
      </c>
      <c r="AQ33" s="140">
        <f t="shared" si="29"/>
        <v>0</v>
      </c>
      <c r="AR33" s="140">
        <f t="shared" si="29"/>
        <v>0</v>
      </c>
      <c r="AS33" s="140">
        <f t="shared" si="29"/>
        <v>0</v>
      </c>
      <c r="AT33" s="140">
        <f t="shared" si="29"/>
        <v>0</v>
      </c>
      <c r="AU33" s="140">
        <f t="shared" si="29"/>
        <v>0</v>
      </c>
      <c r="AV33" s="140" t="s">
        <v>165</v>
      </c>
      <c r="AW33" s="140" t="s">
        <v>165</v>
      </c>
      <c r="AX33" s="140" t="s">
        <v>165</v>
      </c>
      <c r="AY33" s="140" t="s">
        <v>165</v>
      </c>
      <c r="AZ33" s="140" t="s">
        <v>165</v>
      </c>
      <c r="BA33" s="140" t="s">
        <v>165</v>
      </c>
      <c r="BB33" s="140" t="s">
        <v>165</v>
      </c>
      <c r="BC33" s="140" t="s">
        <v>165</v>
      </c>
      <c r="BD33" s="140" t="s">
        <v>165</v>
      </c>
      <c r="BE33" s="18">
        <f t="shared" si="22"/>
        <v>0</v>
      </c>
      <c r="BF33" s="22"/>
    </row>
    <row r="34" spans="1:58" s="22" customFormat="1" ht="12" customHeight="1" thickBot="1" x14ac:dyDescent="0.25">
      <c r="A34" s="365"/>
      <c r="B34" s="452" t="s">
        <v>318</v>
      </c>
      <c r="C34" s="445" t="s">
        <v>319</v>
      </c>
      <c r="D34" s="148" t="s">
        <v>53</v>
      </c>
      <c r="E34" s="141">
        <v>14</v>
      </c>
      <c r="F34" s="141">
        <v>14</v>
      </c>
      <c r="G34" s="141">
        <v>14</v>
      </c>
      <c r="H34" s="141">
        <v>14</v>
      </c>
      <c r="I34" s="141">
        <v>14</v>
      </c>
      <c r="J34" s="141">
        <v>14</v>
      </c>
      <c r="K34" s="141">
        <v>14</v>
      </c>
      <c r="L34" s="141">
        <v>14</v>
      </c>
      <c r="M34" s="141">
        <v>14</v>
      </c>
      <c r="N34" s="141">
        <v>13</v>
      </c>
      <c r="O34" s="141">
        <v>13</v>
      </c>
      <c r="P34" s="141">
        <v>13</v>
      </c>
      <c r="Q34" s="141">
        <v>13</v>
      </c>
      <c r="R34" s="141">
        <v>13</v>
      </c>
      <c r="S34" s="141">
        <v>13</v>
      </c>
      <c r="T34" s="142"/>
      <c r="U34" s="142">
        <v>0</v>
      </c>
      <c r="V34" s="141" t="s">
        <v>165</v>
      </c>
      <c r="W34" s="141" t="s">
        <v>165</v>
      </c>
      <c r="X34" s="141">
        <v>16</v>
      </c>
      <c r="Y34" s="141">
        <v>17</v>
      </c>
      <c r="Z34" s="141">
        <v>16</v>
      </c>
      <c r="AA34" s="141">
        <v>16</v>
      </c>
      <c r="AB34" s="141">
        <v>15</v>
      </c>
      <c r="AC34" s="141">
        <v>16</v>
      </c>
      <c r="AD34" s="141">
        <v>15</v>
      </c>
      <c r="AE34" s="141">
        <v>15</v>
      </c>
      <c r="AF34" s="141">
        <v>15</v>
      </c>
      <c r="AG34" s="141">
        <v>15</v>
      </c>
      <c r="AH34" s="141">
        <v>16</v>
      </c>
      <c r="AI34" s="141">
        <v>16</v>
      </c>
      <c r="AJ34" s="141"/>
      <c r="AK34" s="141"/>
      <c r="AL34" s="141"/>
      <c r="AM34" s="141"/>
      <c r="AN34" s="141"/>
      <c r="AO34" s="141"/>
      <c r="AP34" s="141"/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141" t="s">
        <v>165</v>
      </c>
      <c r="AW34" s="141" t="s">
        <v>165</v>
      </c>
      <c r="AX34" s="141" t="s">
        <v>165</v>
      </c>
      <c r="AY34" s="141" t="s">
        <v>165</v>
      </c>
      <c r="AZ34" s="141" t="s">
        <v>165</v>
      </c>
      <c r="BA34" s="141" t="s">
        <v>165</v>
      </c>
      <c r="BB34" s="141" t="s">
        <v>165</v>
      </c>
      <c r="BC34" s="141" t="s">
        <v>165</v>
      </c>
      <c r="BD34" s="141" t="s">
        <v>165</v>
      </c>
      <c r="BE34" s="141">
        <f>SUM(E34:BD34)</f>
        <v>392</v>
      </c>
    </row>
    <row r="35" spans="1:58" s="22" customFormat="1" ht="12" customHeight="1" thickBot="1" x14ac:dyDescent="0.25">
      <c r="A35" s="365"/>
      <c r="B35" s="453"/>
      <c r="C35" s="446"/>
      <c r="D35" s="148" t="s">
        <v>54</v>
      </c>
      <c r="E35" s="141">
        <v>6</v>
      </c>
      <c r="F35" s="142">
        <v>6</v>
      </c>
      <c r="G35" s="142">
        <v>6</v>
      </c>
      <c r="H35" s="142">
        <v>6</v>
      </c>
      <c r="I35" s="142">
        <v>6</v>
      </c>
      <c r="J35" s="142">
        <v>6</v>
      </c>
      <c r="K35" s="142">
        <v>7</v>
      </c>
      <c r="L35" s="142">
        <v>6</v>
      </c>
      <c r="M35" s="142">
        <v>6</v>
      </c>
      <c r="N35" s="142">
        <v>6</v>
      </c>
      <c r="O35" s="142">
        <v>6</v>
      </c>
      <c r="P35" s="142">
        <v>7</v>
      </c>
      <c r="Q35" s="142">
        <v>6</v>
      </c>
      <c r="R35" s="142">
        <v>6</v>
      </c>
      <c r="S35" s="142">
        <v>6</v>
      </c>
      <c r="T35" s="142"/>
      <c r="U35" s="142">
        <v>0</v>
      </c>
      <c r="V35" s="141" t="s">
        <v>165</v>
      </c>
      <c r="W35" s="148" t="s">
        <v>165</v>
      </c>
      <c r="X35" s="145">
        <v>8</v>
      </c>
      <c r="Y35" s="152">
        <v>9</v>
      </c>
      <c r="Z35" s="152">
        <v>8</v>
      </c>
      <c r="AA35" s="150">
        <v>9</v>
      </c>
      <c r="AB35" s="145">
        <v>8</v>
      </c>
      <c r="AC35" s="152">
        <v>9</v>
      </c>
      <c r="AD35" s="152">
        <v>9</v>
      </c>
      <c r="AE35" s="152">
        <v>9</v>
      </c>
      <c r="AF35" s="145">
        <v>9</v>
      </c>
      <c r="AG35" s="150">
        <v>9</v>
      </c>
      <c r="AH35" s="145">
        <v>8</v>
      </c>
      <c r="AI35" s="145">
        <v>8</v>
      </c>
      <c r="AJ35" s="148"/>
      <c r="AK35" s="141"/>
      <c r="AL35" s="141"/>
      <c r="AM35" s="141"/>
      <c r="AN35" s="141"/>
      <c r="AO35" s="141"/>
      <c r="AP35" s="141"/>
      <c r="AQ35" s="141">
        <v>0</v>
      </c>
      <c r="AR35" s="141">
        <v>0</v>
      </c>
      <c r="AS35" s="141">
        <v>0</v>
      </c>
      <c r="AT35" s="141">
        <v>0</v>
      </c>
      <c r="AU35" s="141">
        <v>0</v>
      </c>
      <c r="AV35" s="141" t="s">
        <v>165</v>
      </c>
      <c r="AW35" s="141" t="s">
        <v>165</v>
      </c>
      <c r="AX35" s="141" t="s">
        <v>165</v>
      </c>
      <c r="AY35" s="141" t="s">
        <v>165</v>
      </c>
      <c r="AZ35" s="141" t="s">
        <v>165</v>
      </c>
      <c r="BA35" s="141" t="s">
        <v>165</v>
      </c>
      <c r="BB35" s="141" t="s">
        <v>165</v>
      </c>
      <c r="BC35" s="141" t="s">
        <v>165</v>
      </c>
      <c r="BD35" s="141" t="s">
        <v>165</v>
      </c>
      <c r="BE35" s="141">
        <f>SUM(E35:BD35)</f>
        <v>195</v>
      </c>
    </row>
    <row r="36" spans="1:58" s="22" customFormat="1" ht="12" customHeight="1" thickBot="1" x14ac:dyDescent="0.25">
      <c r="A36" s="365"/>
      <c r="B36" s="436"/>
      <c r="C36" s="448"/>
      <c r="D36" s="148" t="s">
        <v>118</v>
      </c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1" t="s">
        <v>165</v>
      </c>
      <c r="W36" s="141" t="s">
        <v>165</v>
      </c>
      <c r="X36" s="147"/>
      <c r="Y36" s="147"/>
      <c r="Z36" s="147"/>
      <c r="AA36" s="151"/>
      <c r="AB36" s="145"/>
      <c r="AC36" s="147"/>
      <c r="AD36" s="147"/>
      <c r="AE36" s="147"/>
      <c r="AF36" s="151"/>
      <c r="AG36" s="145"/>
      <c r="AH36" s="147"/>
      <c r="AI36" s="147"/>
      <c r="AJ36" s="141"/>
      <c r="AK36" s="141"/>
      <c r="AL36" s="141"/>
      <c r="AM36" s="141"/>
      <c r="AN36" s="141"/>
      <c r="AO36" s="141"/>
      <c r="AP36" s="141"/>
      <c r="AQ36" s="141">
        <v>0</v>
      </c>
      <c r="AR36" s="141">
        <v>0</v>
      </c>
      <c r="AS36" s="141">
        <v>0</v>
      </c>
      <c r="AT36" s="141">
        <v>0</v>
      </c>
      <c r="AU36" s="141">
        <v>0</v>
      </c>
      <c r="AV36" s="141" t="s">
        <v>165</v>
      </c>
      <c r="AW36" s="141" t="s">
        <v>165</v>
      </c>
      <c r="AX36" s="141" t="s">
        <v>165</v>
      </c>
      <c r="AY36" s="141" t="s">
        <v>165</v>
      </c>
      <c r="AZ36" s="141" t="s">
        <v>165</v>
      </c>
      <c r="BA36" s="141" t="s">
        <v>165</v>
      </c>
      <c r="BB36" s="141" t="s">
        <v>165</v>
      </c>
      <c r="BC36" s="141" t="s">
        <v>165</v>
      </c>
      <c r="BD36" s="141" t="s">
        <v>165</v>
      </c>
      <c r="BE36" s="141">
        <f>SUM(E36:BD36)</f>
        <v>0</v>
      </c>
    </row>
    <row r="37" spans="1:58" s="22" customFormat="1" ht="12" customHeight="1" thickBot="1" x14ac:dyDescent="0.25">
      <c r="A37" s="365"/>
      <c r="B37" s="452" t="s">
        <v>307</v>
      </c>
      <c r="C37" s="445" t="s">
        <v>320</v>
      </c>
      <c r="D37" s="148" t="s">
        <v>53</v>
      </c>
      <c r="E37" s="141">
        <v>4</v>
      </c>
      <c r="F37" s="141">
        <v>4</v>
      </c>
      <c r="G37" s="141">
        <v>4</v>
      </c>
      <c r="H37" s="141">
        <v>4</v>
      </c>
      <c r="I37" s="141">
        <v>4</v>
      </c>
      <c r="J37" s="141">
        <v>4</v>
      </c>
      <c r="K37" s="141">
        <v>4</v>
      </c>
      <c r="L37" s="141">
        <v>4</v>
      </c>
      <c r="M37" s="141">
        <v>4</v>
      </c>
      <c r="N37" s="141">
        <v>4</v>
      </c>
      <c r="O37" s="141">
        <v>4</v>
      </c>
      <c r="P37" s="141">
        <v>4</v>
      </c>
      <c r="Q37" s="141">
        <v>4</v>
      </c>
      <c r="R37" s="141">
        <v>4</v>
      </c>
      <c r="S37" s="141">
        <v>4</v>
      </c>
      <c r="T37" s="142"/>
      <c r="U37" s="142"/>
      <c r="V37" s="141" t="s">
        <v>165</v>
      </c>
      <c r="W37" s="141" t="s">
        <v>165</v>
      </c>
      <c r="X37" s="141">
        <v>8</v>
      </c>
      <c r="Y37" s="141">
        <v>8</v>
      </c>
      <c r="Z37" s="141">
        <v>8</v>
      </c>
      <c r="AA37" s="141">
        <v>9</v>
      </c>
      <c r="AB37" s="141">
        <v>9</v>
      </c>
      <c r="AC37" s="141">
        <v>9</v>
      </c>
      <c r="AD37" s="141">
        <v>9</v>
      </c>
      <c r="AE37" s="141">
        <v>10</v>
      </c>
      <c r="AF37" s="141">
        <v>10</v>
      </c>
      <c r="AG37" s="141">
        <v>10</v>
      </c>
      <c r="AH37" s="141">
        <v>9</v>
      </c>
      <c r="AI37" s="141">
        <v>9</v>
      </c>
      <c r="AJ37" s="141"/>
      <c r="AK37" s="141"/>
      <c r="AL37" s="141"/>
      <c r="AM37" s="141"/>
      <c r="AN37" s="141"/>
      <c r="AO37" s="141"/>
      <c r="AP37" s="141"/>
      <c r="AQ37" s="141">
        <v>0</v>
      </c>
      <c r="AR37" s="141">
        <v>0</v>
      </c>
      <c r="AS37" s="141">
        <v>0</v>
      </c>
      <c r="AT37" s="141">
        <v>0</v>
      </c>
      <c r="AU37" s="141">
        <v>0</v>
      </c>
      <c r="AV37" s="141" t="s">
        <v>165</v>
      </c>
      <c r="AW37" s="141" t="s">
        <v>165</v>
      </c>
      <c r="AX37" s="141" t="s">
        <v>165</v>
      </c>
      <c r="AY37" s="141" t="s">
        <v>165</v>
      </c>
      <c r="AZ37" s="141" t="s">
        <v>165</v>
      </c>
      <c r="BA37" s="141" t="s">
        <v>165</v>
      </c>
      <c r="BB37" s="141" t="s">
        <v>165</v>
      </c>
      <c r="BC37" s="141" t="s">
        <v>165</v>
      </c>
      <c r="BD37" s="141" t="s">
        <v>165</v>
      </c>
      <c r="BE37" s="141">
        <f>SUM(E37:BD37)</f>
        <v>168</v>
      </c>
    </row>
    <row r="38" spans="1:58" s="22" customFormat="1" ht="12" customHeight="1" thickBot="1" x14ac:dyDescent="0.25">
      <c r="A38" s="365"/>
      <c r="B38" s="453"/>
      <c r="C38" s="446"/>
      <c r="D38" s="148" t="s">
        <v>54</v>
      </c>
      <c r="E38" s="141">
        <v>2</v>
      </c>
      <c r="F38" s="145">
        <v>2</v>
      </c>
      <c r="G38" s="151">
        <v>2</v>
      </c>
      <c r="H38" s="144">
        <v>2</v>
      </c>
      <c r="I38" s="144">
        <v>2</v>
      </c>
      <c r="J38" s="144">
        <v>2</v>
      </c>
      <c r="K38" s="145">
        <v>2</v>
      </c>
      <c r="L38" s="151">
        <v>2</v>
      </c>
      <c r="M38" s="144">
        <v>2</v>
      </c>
      <c r="N38" s="144">
        <v>2</v>
      </c>
      <c r="O38" s="144">
        <v>2</v>
      </c>
      <c r="P38" s="144">
        <v>2</v>
      </c>
      <c r="Q38" s="145">
        <v>2</v>
      </c>
      <c r="R38" s="144">
        <v>2</v>
      </c>
      <c r="S38" s="145">
        <v>2</v>
      </c>
      <c r="T38" s="151"/>
      <c r="U38" s="146"/>
      <c r="V38" s="141" t="s">
        <v>165</v>
      </c>
      <c r="W38" s="141" t="s">
        <v>165</v>
      </c>
      <c r="X38" s="153">
        <v>4</v>
      </c>
      <c r="Y38" s="144">
        <v>4</v>
      </c>
      <c r="Z38" s="145">
        <v>4</v>
      </c>
      <c r="AA38" s="145">
        <v>4</v>
      </c>
      <c r="AB38" s="151">
        <v>4</v>
      </c>
      <c r="AC38" s="145">
        <v>4</v>
      </c>
      <c r="AD38" s="145">
        <v>4</v>
      </c>
      <c r="AE38" s="151">
        <v>4</v>
      </c>
      <c r="AF38" s="145">
        <v>4</v>
      </c>
      <c r="AG38" s="145">
        <v>4</v>
      </c>
      <c r="AH38" s="145">
        <v>5</v>
      </c>
      <c r="AI38" s="145">
        <v>5</v>
      </c>
      <c r="AJ38" s="141"/>
      <c r="AK38" s="141"/>
      <c r="AL38" s="141"/>
      <c r="AM38" s="141"/>
      <c r="AN38" s="141"/>
      <c r="AO38" s="141"/>
      <c r="AP38" s="141"/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 t="s">
        <v>165</v>
      </c>
      <c r="AW38" s="141" t="s">
        <v>165</v>
      </c>
      <c r="AX38" s="141" t="s">
        <v>165</v>
      </c>
      <c r="AY38" s="141" t="s">
        <v>165</v>
      </c>
      <c r="AZ38" s="141" t="s">
        <v>165</v>
      </c>
      <c r="BA38" s="141" t="s">
        <v>165</v>
      </c>
      <c r="BB38" s="141" t="s">
        <v>165</v>
      </c>
      <c r="BC38" s="141" t="s">
        <v>165</v>
      </c>
      <c r="BD38" s="141" t="s">
        <v>165</v>
      </c>
      <c r="BE38" s="141">
        <f t="shared" ref="BE38:BE41" si="30">SUM(F38:BD38)</f>
        <v>78</v>
      </c>
    </row>
    <row r="39" spans="1:58" s="22" customFormat="1" ht="12" customHeight="1" thickBot="1" x14ac:dyDescent="0.25">
      <c r="A39" s="365"/>
      <c r="B39" s="436"/>
      <c r="C39" s="447"/>
      <c r="D39" s="148" t="s">
        <v>118</v>
      </c>
      <c r="E39" s="141"/>
      <c r="F39" s="147"/>
      <c r="G39" s="151"/>
      <c r="H39" s="154"/>
      <c r="I39" s="145"/>
      <c r="J39" s="145"/>
      <c r="K39" s="147"/>
      <c r="L39" s="144"/>
      <c r="M39" s="145"/>
      <c r="N39" s="150"/>
      <c r="O39" s="145"/>
      <c r="P39" s="152"/>
      <c r="Q39" s="147"/>
      <c r="R39" s="151"/>
      <c r="S39" s="145"/>
      <c r="T39" s="145"/>
      <c r="U39" s="142"/>
      <c r="V39" s="141" t="s">
        <v>165</v>
      </c>
      <c r="W39" s="141" t="s">
        <v>165</v>
      </c>
      <c r="X39" s="151"/>
      <c r="Y39" s="145"/>
      <c r="Z39" s="147"/>
      <c r="AA39" s="147"/>
      <c r="AB39" s="145"/>
      <c r="AC39" s="147"/>
      <c r="AD39" s="147"/>
      <c r="AE39" s="145"/>
      <c r="AF39" s="147"/>
      <c r="AG39" s="147"/>
      <c r="AH39" s="147"/>
      <c r="AI39" s="147"/>
      <c r="AJ39" s="141"/>
      <c r="AK39" s="141"/>
      <c r="AL39" s="141"/>
      <c r="AM39" s="141"/>
      <c r="AN39" s="141"/>
      <c r="AO39" s="141"/>
      <c r="AP39" s="141"/>
      <c r="AQ39" s="141">
        <v>0</v>
      </c>
      <c r="AR39" s="141">
        <v>0</v>
      </c>
      <c r="AS39" s="141">
        <v>0</v>
      </c>
      <c r="AT39" s="141">
        <v>0</v>
      </c>
      <c r="AU39" s="141">
        <v>0</v>
      </c>
      <c r="AV39" s="141" t="s">
        <v>165</v>
      </c>
      <c r="AW39" s="141" t="s">
        <v>165</v>
      </c>
      <c r="AX39" s="141" t="s">
        <v>165</v>
      </c>
      <c r="AY39" s="141" t="s">
        <v>165</v>
      </c>
      <c r="AZ39" s="141" t="s">
        <v>165</v>
      </c>
      <c r="BA39" s="141" t="s">
        <v>165</v>
      </c>
      <c r="BB39" s="141" t="s">
        <v>165</v>
      </c>
      <c r="BC39" s="141" t="s">
        <v>165</v>
      </c>
      <c r="BD39" s="141" t="s">
        <v>165</v>
      </c>
      <c r="BE39" s="141">
        <f>SUM(E39:BD39)</f>
        <v>0</v>
      </c>
    </row>
    <row r="40" spans="1:58" s="22" customFormat="1" ht="12" customHeight="1" thickBot="1" x14ac:dyDescent="0.25">
      <c r="A40" s="365"/>
      <c r="B40" s="306" t="s">
        <v>321</v>
      </c>
      <c r="C40" s="307" t="s">
        <v>63</v>
      </c>
      <c r="D40" s="141" t="s">
        <v>53</v>
      </c>
      <c r="E40" s="141"/>
      <c r="F40" s="147"/>
      <c r="G40" s="151"/>
      <c r="H40" s="145"/>
      <c r="I40" s="147"/>
      <c r="J40" s="147"/>
      <c r="K40" s="147"/>
      <c r="L40" s="145"/>
      <c r="M40" s="147"/>
      <c r="N40" s="151"/>
      <c r="O40" s="145"/>
      <c r="P40" s="147"/>
      <c r="Q40" s="147"/>
      <c r="R40" s="145"/>
      <c r="S40" s="147"/>
      <c r="T40" s="147"/>
      <c r="U40" s="142"/>
      <c r="V40" s="141" t="s">
        <v>165</v>
      </c>
      <c r="W40" s="141" t="s">
        <v>165</v>
      </c>
      <c r="X40" s="151"/>
      <c r="Y40" s="145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1">
        <v>36</v>
      </c>
      <c r="AK40" s="141">
        <v>36</v>
      </c>
      <c r="AL40" s="141"/>
      <c r="AM40" s="141"/>
      <c r="AN40" s="141"/>
      <c r="AO40" s="141"/>
      <c r="AP40" s="141"/>
      <c r="AQ40" s="141">
        <v>0</v>
      </c>
      <c r="AR40" s="141">
        <v>0</v>
      </c>
      <c r="AS40" s="141">
        <v>0</v>
      </c>
      <c r="AT40" s="141">
        <v>0</v>
      </c>
      <c r="AU40" s="141">
        <v>0</v>
      </c>
      <c r="AV40" s="141" t="s">
        <v>165</v>
      </c>
      <c r="AW40" s="141" t="s">
        <v>165</v>
      </c>
      <c r="AX40" s="141" t="s">
        <v>165</v>
      </c>
      <c r="AY40" s="141" t="s">
        <v>165</v>
      </c>
      <c r="AZ40" s="141" t="s">
        <v>165</v>
      </c>
      <c r="BA40" s="141" t="s">
        <v>165</v>
      </c>
      <c r="BB40" s="141" t="s">
        <v>165</v>
      </c>
      <c r="BC40" s="141" t="s">
        <v>165</v>
      </c>
      <c r="BD40" s="141" t="s">
        <v>165</v>
      </c>
      <c r="BE40" s="141">
        <f>SUM(E40:BD40)</f>
        <v>72</v>
      </c>
    </row>
    <row r="41" spans="1:58" ht="12" customHeight="1" thickBot="1" x14ac:dyDescent="0.25">
      <c r="A41" s="365"/>
      <c r="B41" s="17" t="s">
        <v>70</v>
      </c>
      <c r="C41" s="155" t="s">
        <v>12</v>
      </c>
      <c r="D41" s="17" t="s">
        <v>53</v>
      </c>
      <c r="E41" s="17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7" t="s">
        <v>165</v>
      </c>
      <c r="W41" s="17" t="s">
        <v>165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36</v>
      </c>
      <c r="AM41" s="17">
        <v>36</v>
      </c>
      <c r="AN41" s="17">
        <v>36</v>
      </c>
      <c r="AO41" s="17">
        <v>36</v>
      </c>
      <c r="AP41" s="17">
        <v>36</v>
      </c>
      <c r="AQ41" s="141">
        <v>36</v>
      </c>
      <c r="AR41" s="141">
        <v>36</v>
      </c>
      <c r="AS41" s="141">
        <v>36</v>
      </c>
      <c r="AT41" s="141">
        <v>36</v>
      </c>
      <c r="AU41" s="141">
        <v>0</v>
      </c>
      <c r="AV41" s="17" t="s">
        <v>165</v>
      </c>
      <c r="AW41" s="17" t="s">
        <v>165</v>
      </c>
      <c r="AX41" s="17" t="s">
        <v>165</v>
      </c>
      <c r="AY41" s="17" t="s">
        <v>165</v>
      </c>
      <c r="AZ41" s="17" t="s">
        <v>165</v>
      </c>
      <c r="BA41" s="17" t="s">
        <v>165</v>
      </c>
      <c r="BB41" s="17" t="s">
        <v>165</v>
      </c>
      <c r="BC41" s="17" t="s">
        <v>165</v>
      </c>
      <c r="BD41" s="17" t="s">
        <v>165</v>
      </c>
      <c r="BE41" s="17">
        <f t="shared" si="30"/>
        <v>324</v>
      </c>
      <c r="BF41" s="22"/>
    </row>
    <row r="42" spans="1:58" ht="12" customHeight="1" thickBot="1" x14ac:dyDescent="0.25">
      <c r="A42" s="365"/>
      <c r="B42" s="400" t="s">
        <v>28</v>
      </c>
      <c r="C42" s="442" t="s">
        <v>309</v>
      </c>
      <c r="D42" s="108" t="s">
        <v>53</v>
      </c>
      <c r="E42" s="156">
        <f>E45</f>
        <v>8</v>
      </c>
      <c r="F42" s="156">
        <f t="shared" ref="F42:AU42" si="31">F45</f>
        <v>5</v>
      </c>
      <c r="G42" s="156">
        <f t="shared" si="31"/>
        <v>7</v>
      </c>
      <c r="H42" s="156">
        <f t="shared" si="31"/>
        <v>7</v>
      </c>
      <c r="I42" s="156">
        <f t="shared" si="31"/>
        <v>5</v>
      </c>
      <c r="J42" s="156">
        <f t="shared" si="31"/>
        <v>7</v>
      </c>
      <c r="K42" s="156">
        <f t="shared" si="31"/>
        <v>7</v>
      </c>
      <c r="L42" s="156">
        <f t="shared" si="31"/>
        <v>8</v>
      </c>
      <c r="M42" s="156">
        <f t="shared" si="31"/>
        <v>8</v>
      </c>
      <c r="N42" s="156">
        <f t="shared" si="31"/>
        <v>9</v>
      </c>
      <c r="O42" s="156">
        <f t="shared" si="31"/>
        <v>9</v>
      </c>
      <c r="P42" s="156">
        <f t="shared" si="31"/>
        <v>9</v>
      </c>
      <c r="Q42" s="156">
        <f t="shared" si="31"/>
        <v>9</v>
      </c>
      <c r="R42" s="156">
        <f t="shared" si="31"/>
        <v>9</v>
      </c>
      <c r="S42" s="156">
        <f t="shared" si="31"/>
        <v>8</v>
      </c>
      <c r="T42" s="156">
        <f t="shared" si="31"/>
        <v>0</v>
      </c>
      <c r="U42" s="156">
        <f t="shared" si="31"/>
        <v>0</v>
      </c>
      <c r="V42" s="156" t="s">
        <v>165</v>
      </c>
      <c r="W42" s="156" t="s">
        <v>165</v>
      </c>
      <c r="X42" s="156">
        <f t="shared" si="31"/>
        <v>4</v>
      </c>
      <c r="Y42" s="156">
        <f t="shared" si="31"/>
        <v>4</v>
      </c>
      <c r="Z42" s="156">
        <f t="shared" si="31"/>
        <v>4</v>
      </c>
      <c r="AA42" s="156">
        <f t="shared" si="31"/>
        <v>4</v>
      </c>
      <c r="AB42" s="156">
        <f t="shared" si="31"/>
        <v>4</v>
      </c>
      <c r="AC42" s="156">
        <f t="shared" si="31"/>
        <v>4</v>
      </c>
      <c r="AD42" s="156">
        <f t="shared" si="31"/>
        <v>4</v>
      </c>
      <c r="AE42" s="156">
        <f t="shared" si="31"/>
        <v>4</v>
      </c>
      <c r="AF42" s="156">
        <f t="shared" si="31"/>
        <v>4</v>
      </c>
      <c r="AG42" s="156">
        <f t="shared" si="31"/>
        <v>4</v>
      </c>
      <c r="AH42" s="156">
        <f t="shared" si="31"/>
        <v>4</v>
      </c>
      <c r="AI42" s="156">
        <f t="shared" si="31"/>
        <v>5</v>
      </c>
      <c r="AJ42" s="156">
        <f t="shared" si="31"/>
        <v>0</v>
      </c>
      <c r="AK42" s="156">
        <f t="shared" si="31"/>
        <v>0</v>
      </c>
      <c r="AL42" s="156">
        <f t="shared" si="31"/>
        <v>0</v>
      </c>
      <c r="AM42" s="156">
        <f t="shared" si="31"/>
        <v>0</v>
      </c>
      <c r="AN42" s="156">
        <f t="shared" si="31"/>
        <v>0</v>
      </c>
      <c r="AO42" s="156">
        <f t="shared" si="31"/>
        <v>0</v>
      </c>
      <c r="AP42" s="156">
        <f t="shared" si="31"/>
        <v>0</v>
      </c>
      <c r="AQ42" s="156">
        <f t="shared" si="31"/>
        <v>0</v>
      </c>
      <c r="AR42" s="156">
        <f t="shared" si="31"/>
        <v>0</v>
      </c>
      <c r="AS42" s="156">
        <f t="shared" si="31"/>
        <v>0</v>
      </c>
      <c r="AT42" s="156">
        <f t="shared" si="31"/>
        <v>0</v>
      </c>
      <c r="AU42" s="156">
        <f t="shared" si="31"/>
        <v>0</v>
      </c>
      <c r="AV42" s="156" t="s">
        <v>165</v>
      </c>
      <c r="AW42" s="156" t="s">
        <v>165</v>
      </c>
      <c r="AX42" s="156" t="s">
        <v>165</v>
      </c>
      <c r="AY42" s="156" t="s">
        <v>165</v>
      </c>
      <c r="AZ42" s="156" t="s">
        <v>165</v>
      </c>
      <c r="BA42" s="156" t="s">
        <v>165</v>
      </c>
      <c r="BB42" s="156" t="s">
        <v>165</v>
      </c>
      <c r="BC42" s="156" t="s">
        <v>165</v>
      </c>
      <c r="BD42" s="156" t="s">
        <v>165</v>
      </c>
      <c r="BE42" s="156">
        <f t="shared" ref="BE42:BE53" si="32">SUM(E42:BD42)</f>
        <v>164</v>
      </c>
      <c r="BF42" s="22"/>
    </row>
    <row r="43" spans="1:58" ht="12" customHeight="1" thickBot="1" x14ac:dyDescent="0.25">
      <c r="A43" s="365"/>
      <c r="B43" s="401"/>
      <c r="C43" s="443"/>
      <c r="D43" s="108" t="s">
        <v>54</v>
      </c>
      <c r="E43" s="156">
        <f>E46</f>
        <v>3</v>
      </c>
      <c r="F43" s="156">
        <f t="shared" ref="F43:AU43" si="33">F46</f>
        <v>3</v>
      </c>
      <c r="G43" s="156">
        <f t="shared" si="33"/>
        <v>4</v>
      </c>
      <c r="H43" s="156">
        <f t="shared" si="33"/>
        <v>3</v>
      </c>
      <c r="I43" s="156">
        <f t="shared" si="33"/>
        <v>3</v>
      </c>
      <c r="J43" s="156">
        <f t="shared" si="33"/>
        <v>4</v>
      </c>
      <c r="K43" s="156">
        <f t="shared" si="33"/>
        <v>2</v>
      </c>
      <c r="L43" s="156">
        <f t="shared" si="33"/>
        <v>4</v>
      </c>
      <c r="M43" s="156">
        <f t="shared" si="33"/>
        <v>4</v>
      </c>
      <c r="N43" s="156">
        <f t="shared" si="33"/>
        <v>4</v>
      </c>
      <c r="O43" s="156">
        <f t="shared" si="33"/>
        <v>3</v>
      </c>
      <c r="P43" s="156">
        <f t="shared" si="33"/>
        <v>3</v>
      </c>
      <c r="Q43" s="156">
        <f t="shared" si="33"/>
        <v>3</v>
      </c>
      <c r="R43" s="156">
        <f t="shared" si="33"/>
        <v>3</v>
      </c>
      <c r="S43" s="156">
        <f t="shared" si="33"/>
        <v>3</v>
      </c>
      <c r="T43" s="156">
        <f t="shared" si="33"/>
        <v>0</v>
      </c>
      <c r="U43" s="156">
        <f t="shared" si="33"/>
        <v>0</v>
      </c>
      <c r="V43" s="156" t="s">
        <v>165</v>
      </c>
      <c r="W43" s="156" t="s">
        <v>165</v>
      </c>
      <c r="X43" s="156">
        <f t="shared" si="33"/>
        <v>2</v>
      </c>
      <c r="Y43" s="156">
        <f t="shared" si="33"/>
        <v>2</v>
      </c>
      <c r="Z43" s="156">
        <f t="shared" si="33"/>
        <v>2</v>
      </c>
      <c r="AA43" s="156">
        <f t="shared" si="33"/>
        <v>1</v>
      </c>
      <c r="AB43" s="156">
        <f t="shared" si="33"/>
        <v>2</v>
      </c>
      <c r="AC43" s="156">
        <f t="shared" si="33"/>
        <v>1</v>
      </c>
      <c r="AD43" s="156">
        <f t="shared" si="33"/>
        <v>1</v>
      </c>
      <c r="AE43" s="156">
        <f t="shared" si="33"/>
        <v>1</v>
      </c>
      <c r="AF43" s="156">
        <f t="shared" si="33"/>
        <v>1</v>
      </c>
      <c r="AG43" s="156">
        <f t="shared" si="33"/>
        <v>1</v>
      </c>
      <c r="AH43" s="156">
        <f t="shared" si="33"/>
        <v>1</v>
      </c>
      <c r="AI43" s="156">
        <f t="shared" si="33"/>
        <v>1</v>
      </c>
      <c r="AJ43" s="156">
        <f t="shared" si="33"/>
        <v>0</v>
      </c>
      <c r="AK43" s="156">
        <f t="shared" si="33"/>
        <v>0</v>
      </c>
      <c r="AL43" s="156">
        <f t="shared" si="33"/>
        <v>0</v>
      </c>
      <c r="AM43" s="156">
        <f t="shared" si="33"/>
        <v>0</v>
      </c>
      <c r="AN43" s="156">
        <f t="shared" si="33"/>
        <v>0</v>
      </c>
      <c r="AO43" s="156">
        <f t="shared" si="33"/>
        <v>0</v>
      </c>
      <c r="AP43" s="156">
        <f t="shared" si="33"/>
        <v>0</v>
      </c>
      <c r="AQ43" s="156">
        <f t="shared" si="33"/>
        <v>0</v>
      </c>
      <c r="AR43" s="156">
        <f t="shared" si="33"/>
        <v>0</v>
      </c>
      <c r="AS43" s="156">
        <f t="shared" si="33"/>
        <v>0</v>
      </c>
      <c r="AT43" s="156">
        <f t="shared" si="33"/>
        <v>0</v>
      </c>
      <c r="AU43" s="156">
        <f t="shared" si="33"/>
        <v>0</v>
      </c>
      <c r="AV43" s="156" t="s">
        <v>165</v>
      </c>
      <c r="AW43" s="156" t="s">
        <v>165</v>
      </c>
      <c r="AX43" s="156" t="s">
        <v>165</v>
      </c>
      <c r="AY43" s="156" t="s">
        <v>165</v>
      </c>
      <c r="AZ43" s="156" t="s">
        <v>165</v>
      </c>
      <c r="BA43" s="156" t="s">
        <v>165</v>
      </c>
      <c r="BB43" s="156" t="s">
        <v>165</v>
      </c>
      <c r="BC43" s="156" t="s">
        <v>165</v>
      </c>
      <c r="BD43" s="156" t="s">
        <v>165</v>
      </c>
      <c r="BE43" s="156">
        <f t="shared" si="32"/>
        <v>65</v>
      </c>
      <c r="BF43" s="22"/>
    </row>
    <row r="44" spans="1:58" ht="12" customHeight="1" thickBot="1" x14ac:dyDescent="0.25">
      <c r="A44" s="365"/>
      <c r="B44" s="395"/>
      <c r="C44" s="444"/>
      <c r="D44" s="108" t="s">
        <v>118</v>
      </c>
      <c r="E44" s="156">
        <f>E47</f>
        <v>0</v>
      </c>
      <c r="F44" s="156">
        <f t="shared" ref="F44:AU44" si="34">F47</f>
        <v>0</v>
      </c>
      <c r="G44" s="156">
        <f t="shared" si="34"/>
        <v>0</v>
      </c>
      <c r="H44" s="156">
        <f t="shared" si="34"/>
        <v>0</v>
      </c>
      <c r="I44" s="156">
        <f t="shared" si="34"/>
        <v>0</v>
      </c>
      <c r="J44" s="156">
        <f t="shared" si="34"/>
        <v>0</v>
      </c>
      <c r="K44" s="156">
        <f t="shared" si="34"/>
        <v>0</v>
      </c>
      <c r="L44" s="156">
        <f t="shared" si="34"/>
        <v>0</v>
      </c>
      <c r="M44" s="156">
        <f t="shared" si="34"/>
        <v>0</v>
      </c>
      <c r="N44" s="156">
        <f t="shared" si="34"/>
        <v>0</v>
      </c>
      <c r="O44" s="156">
        <f t="shared" si="34"/>
        <v>0</v>
      </c>
      <c r="P44" s="156">
        <f t="shared" si="34"/>
        <v>0</v>
      </c>
      <c r="Q44" s="156">
        <f t="shared" si="34"/>
        <v>0</v>
      </c>
      <c r="R44" s="156">
        <f t="shared" si="34"/>
        <v>0</v>
      </c>
      <c r="S44" s="156">
        <f t="shared" si="34"/>
        <v>0</v>
      </c>
      <c r="T44" s="156">
        <f t="shared" si="34"/>
        <v>0</v>
      </c>
      <c r="U44" s="156">
        <f t="shared" si="34"/>
        <v>0</v>
      </c>
      <c r="V44" s="156" t="s">
        <v>165</v>
      </c>
      <c r="W44" s="156" t="s">
        <v>165</v>
      </c>
      <c r="X44" s="156">
        <f t="shared" si="34"/>
        <v>0</v>
      </c>
      <c r="Y44" s="156">
        <f t="shared" si="34"/>
        <v>0</v>
      </c>
      <c r="Z44" s="156">
        <f t="shared" si="34"/>
        <v>0</v>
      </c>
      <c r="AA44" s="156">
        <f t="shared" si="34"/>
        <v>0</v>
      </c>
      <c r="AB44" s="156">
        <f t="shared" si="34"/>
        <v>0</v>
      </c>
      <c r="AC44" s="156">
        <f t="shared" si="34"/>
        <v>0</v>
      </c>
      <c r="AD44" s="156">
        <f t="shared" si="34"/>
        <v>0</v>
      </c>
      <c r="AE44" s="156">
        <f t="shared" si="34"/>
        <v>0</v>
      </c>
      <c r="AF44" s="156">
        <f t="shared" si="34"/>
        <v>0</v>
      </c>
      <c r="AG44" s="156">
        <f t="shared" si="34"/>
        <v>0</v>
      </c>
      <c r="AH44" s="156">
        <f t="shared" si="34"/>
        <v>0</v>
      </c>
      <c r="AI44" s="156">
        <f t="shared" si="34"/>
        <v>0</v>
      </c>
      <c r="AJ44" s="156">
        <f t="shared" si="34"/>
        <v>0</v>
      </c>
      <c r="AK44" s="156">
        <f t="shared" si="34"/>
        <v>0</v>
      </c>
      <c r="AL44" s="156">
        <f t="shared" si="34"/>
        <v>0</v>
      </c>
      <c r="AM44" s="156">
        <f t="shared" si="34"/>
        <v>0</v>
      </c>
      <c r="AN44" s="156">
        <f t="shared" si="34"/>
        <v>0</v>
      </c>
      <c r="AO44" s="156">
        <f t="shared" si="34"/>
        <v>0</v>
      </c>
      <c r="AP44" s="156">
        <f t="shared" si="34"/>
        <v>0</v>
      </c>
      <c r="AQ44" s="156">
        <f t="shared" si="34"/>
        <v>0</v>
      </c>
      <c r="AR44" s="156">
        <f t="shared" si="34"/>
        <v>0</v>
      </c>
      <c r="AS44" s="156">
        <f t="shared" si="34"/>
        <v>0</v>
      </c>
      <c r="AT44" s="156">
        <f t="shared" si="34"/>
        <v>0</v>
      </c>
      <c r="AU44" s="156">
        <f t="shared" si="34"/>
        <v>0</v>
      </c>
      <c r="AV44" s="156" t="s">
        <v>165</v>
      </c>
      <c r="AW44" s="156" t="s">
        <v>165</v>
      </c>
      <c r="AX44" s="156" t="s">
        <v>165</v>
      </c>
      <c r="AY44" s="156" t="s">
        <v>165</v>
      </c>
      <c r="AZ44" s="156" t="s">
        <v>165</v>
      </c>
      <c r="BA44" s="156" t="s">
        <v>165</v>
      </c>
      <c r="BB44" s="156" t="s">
        <v>165</v>
      </c>
      <c r="BC44" s="156" t="s">
        <v>165</v>
      </c>
      <c r="BD44" s="156" t="s">
        <v>165</v>
      </c>
      <c r="BE44" s="156">
        <f t="shared" si="32"/>
        <v>0</v>
      </c>
      <c r="BF44" s="22"/>
    </row>
    <row r="45" spans="1:58" s="22" customFormat="1" ht="12" customHeight="1" thickBot="1" x14ac:dyDescent="0.25">
      <c r="A45" s="365"/>
      <c r="B45" s="452" t="s">
        <v>29</v>
      </c>
      <c r="C45" s="445" t="s">
        <v>322</v>
      </c>
      <c r="D45" s="141" t="s">
        <v>53</v>
      </c>
      <c r="E45" s="141">
        <v>8</v>
      </c>
      <c r="F45" s="141">
        <v>5</v>
      </c>
      <c r="G45" s="141">
        <v>7</v>
      </c>
      <c r="H45" s="141">
        <v>7</v>
      </c>
      <c r="I45" s="141">
        <v>5</v>
      </c>
      <c r="J45" s="141">
        <v>7</v>
      </c>
      <c r="K45" s="141">
        <v>7</v>
      </c>
      <c r="L45" s="141">
        <v>8</v>
      </c>
      <c r="M45" s="141">
        <v>8</v>
      </c>
      <c r="N45" s="141">
        <v>9</v>
      </c>
      <c r="O45" s="141">
        <v>9</v>
      </c>
      <c r="P45" s="141">
        <v>9</v>
      </c>
      <c r="Q45" s="141">
        <v>9</v>
      </c>
      <c r="R45" s="141">
        <v>9</v>
      </c>
      <c r="S45" s="141">
        <v>8</v>
      </c>
      <c r="T45" s="142"/>
      <c r="U45" s="142"/>
      <c r="V45" s="141" t="s">
        <v>165</v>
      </c>
      <c r="W45" s="141" t="s">
        <v>165</v>
      </c>
      <c r="X45" s="141">
        <v>4</v>
      </c>
      <c r="Y45" s="141">
        <v>4</v>
      </c>
      <c r="Z45" s="141">
        <v>4</v>
      </c>
      <c r="AA45" s="141">
        <v>4</v>
      </c>
      <c r="AB45" s="141">
        <v>4</v>
      </c>
      <c r="AC45" s="141">
        <v>4</v>
      </c>
      <c r="AD45" s="141">
        <v>4</v>
      </c>
      <c r="AE45" s="141">
        <v>4</v>
      </c>
      <c r="AF45" s="141">
        <v>4</v>
      </c>
      <c r="AG45" s="141">
        <v>4</v>
      </c>
      <c r="AH45" s="141">
        <v>4</v>
      </c>
      <c r="AI45" s="141">
        <v>5</v>
      </c>
      <c r="AJ45" s="141"/>
      <c r="AK45" s="141"/>
      <c r="AL45" s="141"/>
      <c r="AM45" s="141"/>
      <c r="AN45" s="141"/>
      <c r="AO45" s="141"/>
      <c r="AP45" s="141"/>
      <c r="AQ45" s="141">
        <v>0</v>
      </c>
      <c r="AR45" s="141">
        <v>0</v>
      </c>
      <c r="AS45" s="141">
        <v>0</v>
      </c>
      <c r="AT45" s="141">
        <v>0</v>
      </c>
      <c r="AU45" s="141">
        <v>0</v>
      </c>
      <c r="AV45" s="141" t="s">
        <v>165</v>
      </c>
      <c r="AW45" s="141" t="s">
        <v>165</v>
      </c>
      <c r="AX45" s="141" t="s">
        <v>165</v>
      </c>
      <c r="AY45" s="141" t="s">
        <v>165</v>
      </c>
      <c r="AZ45" s="141" t="s">
        <v>165</v>
      </c>
      <c r="BA45" s="141" t="s">
        <v>165</v>
      </c>
      <c r="BB45" s="141" t="s">
        <v>165</v>
      </c>
      <c r="BC45" s="141" t="s">
        <v>165</v>
      </c>
      <c r="BD45" s="141" t="s">
        <v>165</v>
      </c>
      <c r="BE45" s="141">
        <f t="shared" si="32"/>
        <v>164</v>
      </c>
    </row>
    <row r="46" spans="1:58" s="22" customFormat="1" ht="12" customHeight="1" thickBot="1" x14ac:dyDescent="0.25">
      <c r="A46" s="365"/>
      <c r="B46" s="453"/>
      <c r="C46" s="446"/>
      <c r="D46" s="141" t="s">
        <v>54</v>
      </c>
      <c r="E46" s="141">
        <v>3</v>
      </c>
      <c r="F46" s="145">
        <v>3</v>
      </c>
      <c r="G46" s="150">
        <v>4</v>
      </c>
      <c r="H46" s="145">
        <v>3</v>
      </c>
      <c r="I46" s="150">
        <v>3</v>
      </c>
      <c r="J46" s="145">
        <v>4</v>
      </c>
      <c r="K46" s="150">
        <v>2</v>
      </c>
      <c r="L46" s="144">
        <v>4</v>
      </c>
      <c r="M46" s="145">
        <v>4</v>
      </c>
      <c r="N46" s="144">
        <v>4</v>
      </c>
      <c r="O46" s="144">
        <v>3</v>
      </c>
      <c r="P46" s="144">
        <v>3</v>
      </c>
      <c r="Q46" s="144">
        <v>3</v>
      </c>
      <c r="R46" s="144">
        <v>3</v>
      </c>
      <c r="S46" s="144">
        <v>3</v>
      </c>
      <c r="T46" s="144"/>
      <c r="U46" s="146"/>
      <c r="V46" s="157" t="s">
        <v>165</v>
      </c>
      <c r="W46" s="157" t="s">
        <v>165</v>
      </c>
      <c r="X46" s="158">
        <v>2</v>
      </c>
      <c r="Y46" s="144">
        <v>2</v>
      </c>
      <c r="Z46" s="144">
        <v>2</v>
      </c>
      <c r="AA46" s="145">
        <v>1</v>
      </c>
      <c r="AB46" s="145">
        <v>2</v>
      </c>
      <c r="AC46" s="150">
        <v>1</v>
      </c>
      <c r="AD46" s="144">
        <v>1</v>
      </c>
      <c r="AE46" s="144">
        <v>1</v>
      </c>
      <c r="AF46" s="144">
        <v>1</v>
      </c>
      <c r="AG46" s="144">
        <v>1</v>
      </c>
      <c r="AH46" s="144">
        <v>1</v>
      </c>
      <c r="AI46" s="144">
        <v>1</v>
      </c>
      <c r="AJ46" s="148"/>
      <c r="AK46" s="141"/>
      <c r="AL46" s="141"/>
      <c r="AM46" s="141"/>
      <c r="AN46" s="141"/>
      <c r="AO46" s="141"/>
      <c r="AP46" s="141"/>
      <c r="AQ46" s="141">
        <v>0</v>
      </c>
      <c r="AR46" s="141">
        <v>0</v>
      </c>
      <c r="AS46" s="141">
        <v>0</v>
      </c>
      <c r="AT46" s="141">
        <v>0</v>
      </c>
      <c r="AU46" s="141">
        <v>0</v>
      </c>
      <c r="AV46" s="157" t="s">
        <v>165</v>
      </c>
      <c r="AW46" s="157" t="s">
        <v>165</v>
      </c>
      <c r="AX46" s="157" t="s">
        <v>165</v>
      </c>
      <c r="AY46" s="157" t="s">
        <v>165</v>
      </c>
      <c r="AZ46" s="157" t="s">
        <v>165</v>
      </c>
      <c r="BA46" s="157" t="s">
        <v>165</v>
      </c>
      <c r="BB46" s="157" t="s">
        <v>165</v>
      </c>
      <c r="BC46" s="157" t="s">
        <v>165</v>
      </c>
      <c r="BD46" s="157" t="s">
        <v>165</v>
      </c>
      <c r="BE46" s="141">
        <f t="shared" si="32"/>
        <v>65</v>
      </c>
    </row>
    <row r="47" spans="1:58" s="22" customFormat="1" ht="12" customHeight="1" thickBot="1" x14ac:dyDescent="0.25">
      <c r="A47" s="365"/>
      <c r="B47" s="436"/>
      <c r="C47" s="447"/>
      <c r="D47" s="141" t="s">
        <v>118</v>
      </c>
      <c r="E47" s="141"/>
      <c r="F47" s="147"/>
      <c r="G47" s="151"/>
      <c r="H47" s="145"/>
      <c r="I47" s="145"/>
      <c r="J47" s="147"/>
      <c r="K47" s="151"/>
      <c r="L47" s="145"/>
      <c r="M47" s="151"/>
      <c r="N47" s="145"/>
      <c r="O47" s="151"/>
      <c r="P47" s="145"/>
      <c r="Q47" s="151"/>
      <c r="R47" s="145"/>
      <c r="S47" s="151"/>
      <c r="T47" s="145"/>
      <c r="U47" s="142"/>
      <c r="V47" s="141" t="s">
        <v>165</v>
      </c>
      <c r="W47" s="141" t="s">
        <v>165</v>
      </c>
      <c r="X47" s="151"/>
      <c r="Y47" s="145"/>
      <c r="Z47" s="145"/>
      <c r="AA47" s="147"/>
      <c r="AB47" s="147"/>
      <c r="AC47" s="151"/>
      <c r="AD47" s="145"/>
      <c r="AE47" s="151"/>
      <c r="AF47" s="145"/>
      <c r="AG47" s="151"/>
      <c r="AH47" s="145"/>
      <c r="AI47" s="151"/>
      <c r="AJ47" s="148"/>
      <c r="AK47" s="141"/>
      <c r="AL47" s="141"/>
      <c r="AM47" s="141"/>
      <c r="AN47" s="141"/>
      <c r="AO47" s="141"/>
      <c r="AP47" s="141"/>
      <c r="AQ47" s="141">
        <v>0</v>
      </c>
      <c r="AR47" s="141">
        <v>0</v>
      </c>
      <c r="AS47" s="141">
        <v>0</v>
      </c>
      <c r="AT47" s="141">
        <v>0</v>
      </c>
      <c r="AU47" s="141">
        <v>0</v>
      </c>
      <c r="AV47" s="141" t="s">
        <v>165</v>
      </c>
      <c r="AW47" s="141" t="s">
        <v>165</v>
      </c>
      <c r="AX47" s="141" t="s">
        <v>165</v>
      </c>
      <c r="AY47" s="141" t="s">
        <v>165</v>
      </c>
      <c r="AZ47" s="141" t="s">
        <v>165</v>
      </c>
      <c r="BA47" s="141" t="s">
        <v>165</v>
      </c>
      <c r="BB47" s="141" t="s">
        <v>165</v>
      </c>
      <c r="BC47" s="141" t="s">
        <v>165</v>
      </c>
      <c r="BD47" s="141" t="s">
        <v>165</v>
      </c>
      <c r="BE47" s="141">
        <f t="shared" si="32"/>
        <v>0</v>
      </c>
    </row>
    <row r="48" spans="1:58" s="22" customFormat="1" ht="12" customHeight="1" thickBot="1" x14ac:dyDescent="0.25">
      <c r="A48" s="365"/>
      <c r="B48" s="434" t="s">
        <v>323</v>
      </c>
      <c r="C48" s="434" t="s">
        <v>324</v>
      </c>
      <c r="D48" s="141" t="s">
        <v>53</v>
      </c>
      <c r="E48" s="141"/>
      <c r="F48" s="147"/>
      <c r="G48" s="145"/>
      <c r="H48" s="147"/>
      <c r="I48" s="147"/>
      <c r="J48" s="147"/>
      <c r="K48" s="145"/>
      <c r="L48" s="147"/>
      <c r="M48" s="145"/>
      <c r="N48" s="147"/>
      <c r="O48" s="145"/>
      <c r="P48" s="147"/>
      <c r="Q48" s="145"/>
      <c r="R48" s="147"/>
      <c r="S48" s="145"/>
      <c r="T48" s="147"/>
      <c r="U48" s="142"/>
      <c r="V48" s="141" t="s">
        <v>165</v>
      </c>
      <c r="W48" s="141" t="s">
        <v>165</v>
      </c>
      <c r="X48" s="145">
        <v>4</v>
      </c>
      <c r="Y48" s="145">
        <v>3</v>
      </c>
      <c r="Z48" s="145">
        <v>4</v>
      </c>
      <c r="AA48" s="145">
        <v>3</v>
      </c>
      <c r="AB48" s="145">
        <v>4</v>
      </c>
      <c r="AC48" s="145">
        <v>3</v>
      </c>
      <c r="AD48" s="145">
        <v>4</v>
      </c>
      <c r="AE48" s="145">
        <v>3</v>
      </c>
      <c r="AF48" s="145">
        <v>3</v>
      </c>
      <c r="AG48" s="145">
        <v>3</v>
      </c>
      <c r="AH48" s="145">
        <v>3</v>
      </c>
      <c r="AI48" s="145">
        <v>3</v>
      </c>
      <c r="AJ48" s="141"/>
      <c r="AK48" s="141"/>
      <c r="AL48" s="141"/>
      <c r="AM48" s="141"/>
      <c r="AN48" s="141"/>
      <c r="AO48" s="141"/>
      <c r="AP48" s="141"/>
      <c r="AQ48" s="141">
        <v>0</v>
      </c>
      <c r="AR48" s="141">
        <v>0</v>
      </c>
      <c r="AS48" s="141">
        <v>0</v>
      </c>
      <c r="AT48" s="141">
        <v>0</v>
      </c>
      <c r="AU48" s="141">
        <v>0</v>
      </c>
      <c r="AV48" s="141" t="s">
        <v>165</v>
      </c>
      <c r="AW48" s="141" t="s">
        <v>165</v>
      </c>
      <c r="AX48" s="141" t="s">
        <v>165</v>
      </c>
      <c r="AY48" s="141" t="s">
        <v>165</v>
      </c>
      <c r="AZ48" s="141" t="s">
        <v>165</v>
      </c>
      <c r="BA48" s="141" t="s">
        <v>165</v>
      </c>
      <c r="BB48" s="141" t="s">
        <v>165</v>
      </c>
      <c r="BC48" s="141" t="s">
        <v>165</v>
      </c>
      <c r="BD48" s="141" t="s">
        <v>165</v>
      </c>
      <c r="BE48" s="141">
        <f t="shared" ref="BE48:BE50" si="35">SUM(E48:BD48)</f>
        <v>40</v>
      </c>
    </row>
    <row r="49" spans="1:58" s="22" customFormat="1" ht="12" customHeight="1" thickBot="1" x14ac:dyDescent="0.25">
      <c r="A49" s="365"/>
      <c r="B49" s="435"/>
      <c r="C49" s="435"/>
      <c r="D49" s="141" t="s">
        <v>54</v>
      </c>
      <c r="E49" s="141"/>
      <c r="F49" s="147"/>
      <c r="G49" s="308"/>
      <c r="H49" s="147"/>
      <c r="I49" s="147"/>
      <c r="J49" s="147"/>
      <c r="K49" s="308"/>
      <c r="L49" s="147"/>
      <c r="M49" s="308"/>
      <c r="N49" s="147"/>
      <c r="O49" s="308"/>
      <c r="P49" s="147"/>
      <c r="Q49" s="308"/>
      <c r="R49" s="147"/>
      <c r="S49" s="308"/>
      <c r="T49" s="147"/>
      <c r="U49" s="142"/>
      <c r="V49" s="141" t="s">
        <v>165</v>
      </c>
      <c r="W49" s="141" t="s">
        <v>165</v>
      </c>
      <c r="X49" s="308">
        <v>2</v>
      </c>
      <c r="Y49" s="147">
        <v>1</v>
      </c>
      <c r="Z49" s="147">
        <v>1</v>
      </c>
      <c r="AA49" s="147">
        <v>1</v>
      </c>
      <c r="AB49" s="147">
        <v>1</v>
      </c>
      <c r="AC49" s="308">
        <v>1</v>
      </c>
      <c r="AD49" s="147">
        <v>1</v>
      </c>
      <c r="AE49" s="308">
        <v>1</v>
      </c>
      <c r="AF49" s="147">
        <v>1</v>
      </c>
      <c r="AG49" s="308">
        <v>1</v>
      </c>
      <c r="AH49" s="147">
        <v>1</v>
      </c>
      <c r="AI49" s="308">
        <v>1</v>
      </c>
      <c r="AJ49" s="141"/>
      <c r="AK49" s="141"/>
      <c r="AL49" s="141"/>
      <c r="AM49" s="141"/>
      <c r="AN49" s="141"/>
      <c r="AO49" s="141"/>
      <c r="AP49" s="141"/>
      <c r="AQ49" s="141">
        <v>0</v>
      </c>
      <c r="AR49" s="141">
        <v>0</v>
      </c>
      <c r="AS49" s="141">
        <v>0</v>
      </c>
      <c r="AT49" s="141">
        <v>0</v>
      </c>
      <c r="AU49" s="141">
        <v>0</v>
      </c>
      <c r="AV49" s="141" t="s">
        <v>165</v>
      </c>
      <c r="AW49" s="141" t="s">
        <v>165</v>
      </c>
      <c r="AX49" s="141" t="s">
        <v>165</v>
      </c>
      <c r="AY49" s="141" t="s">
        <v>165</v>
      </c>
      <c r="AZ49" s="141" t="s">
        <v>165</v>
      </c>
      <c r="BA49" s="141" t="s">
        <v>165</v>
      </c>
      <c r="BB49" s="141" t="s">
        <v>165</v>
      </c>
      <c r="BC49" s="141" t="s">
        <v>165</v>
      </c>
      <c r="BD49" s="141" t="s">
        <v>165</v>
      </c>
      <c r="BE49" s="141">
        <f t="shared" si="35"/>
        <v>13</v>
      </c>
    </row>
    <row r="50" spans="1:58" s="22" customFormat="1" ht="12" customHeight="1" thickBot="1" x14ac:dyDescent="0.25">
      <c r="A50" s="365"/>
      <c r="B50" s="436"/>
      <c r="C50" s="436"/>
      <c r="D50" s="141" t="s">
        <v>118</v>
      </c>
      <c r="E50" s="141"/>
      <c r="F50" s="147"/>
      <c r="G50" s="308"/>
      <c r="H50" s="147"/>
      <c r="I50" s="147"/>
      <c r="J50" s="147"/>
      <c r="K50" s="308"/>
      <c r="L50" s="147"/>
      <c r="M50" s="308"/>
      <c r="N50" s="147"/>
      <c r="O50" s="308"/>
      <c r="P50" s="147"/>
      <c r="Q50" s="308"/>
      <c r="R50" s="147"/>
      <c r="S50" s="308"/>
      <c r="T50" s="147"/>
      <c r="U50" s="142"/>
      <c r="V50" s="141" t="s">
        <v>165</v>
      </c>
      <c r="W50" s="141" t="s">
        <v>165</v>
      </c>
      <c r="X50" s="308"/>
      <c r="Y50" s="147"/>
      <c r="Z50" s="147"/>
      <c r="AA50" s="147"/>
      <c r="AB50" s="147"/>
      <c r="AC50" s="308"/>
      <c r="AD50" s="147"/>
      <c r="AE50" s="308"/>
      <c r="AF50" s="147"/>
      <c r="AG50" s="308"/>
      <c r="AH50" s="147"/>
      <c r="AI50" s="308"/>
      <c r="AJ50" s="141"/>
      <c r="AK50" s="141"/>
      <c r="AL50" s="141"/>
      <c r="AM50" s="141"/>
      <c r="AN50" s="141"/>
      <c r="AO50" s="141"/>
      <c r="AP50" s="141"/>
      <c r="AQ50" s="141">
        <v>0</v>
      </c>
      <c r="AR50" s="141">
        <v>0</v>
      </c>
      <c r="AS50" s="141">
        <v>0</v>
      </c>
      <c r="AT50" s="141">
        <v>0</v>
      </c>
      <c r="AU50" s="141">
        <v>0</v>
      </c>
      <c r="AV50" s="141" t="s">
        <v>165</v>
      </c>
      <c r="AW50" s="141" t="s">
        <v>165</v>
      </c>
      <c r="AX50" s="141" t="s">
        <v>165</v>
      </c>
      <c r="AY50" s="141" t="s">
        <v>165</v>
      </c>
      <c r="AZ50" s="141" t="s">
        <v>165</v>
      </c>
      <c r="BA50" s="141" t="s">
        <v>165</v>
      </c>
      <c r="BB50" s="141" t="s">
        <v>165</v>
      </c>
      <c r="BC50" s="141" t="s">
        <v>165</v>
      </c>
      <c r="BD50" s="141" t="s">
        <v>165</v>
      </c>
      <c r="BE50" s="141">
        <f t="shared" si="35"/>
        <v>0</v>
      </c>
    </row>
    <row r="51" spans="1:58" ht="12" customHeight="1" thickBot="1" x14ac:dyDescent="0.25">
      <c r="A51" s="365"/>
      <c r="B51" s="400" t="s">
        <v>185</v>
      </c>
      <c r="C51" s="464" t="s">
        <v>312</v>
      </c>
      <c r="D51" s="108" t="s">
        <v>53</v>
      </c>
      <c r="E51" s="140">
        <f>E54</f>
        <v>0</v>
      </c>
      <c r="F51" s="140">
        <f t="shared" ref="F51:U51" si="36">F54</f>
        <v>0</v>
      </c>
      <c r="G51" s="140">
        <f t="shared" si="36"/>
        <v>0</v>
      </c>
      <c r="H51" s="140">
        <f t="shared" si="36"/>
        <v>0</v>
      </c>
      <c r="I51" s="140">
        <f t="shared" si="36"/>
        <v>0</v>
      </c>
      <c r="J51" s="140">
        <f t="shared" si="36"/>
        <v>0</v>
      </c>
      <c r="K51" s="140">
        <f t="shared" si="36"/>
        <v>0</v>
      </c>
      <c r="L51" s="140">
        <f t="shared" si="36"/>
        <v>0</v>
      </c>
      <c r="M51" s="140">
        <f t="shared" si="36"/>
        <v>0</v>
      </c>
      <c r="N51" s="140">
        <f t="shared" si="36"/>
        <v>0</v>
      </c>
      <c r="O51" s="140">
        <f t="shared" si="36"/>
        <v>0</v>
      </c>
      <c r="P51" s="140">
        <f t="shared" si="36"/>
        <v>0</v>
      </c>
      <c r="Q51" s="140">
        <f t="shared" si="36"/>
        <v>0</v>
      </c>
      <c r="R51" s="140">
        <f t="shared" si="36"/>
        <v>0</v>
      </c>
      <c r="S51" s="140">
        <f t="shared" si="36"/>
        <v>0</v>
      </c>
      <c r="T51" s="140">
        <f t="shared" si="36"/>
        <v>36</v>
      </c>
      <c r="U51" s="140">
        <f t="shared" si="36"/>
        <v>0</v>
      </c>
      <c r="V51" s="140" t="s">
        <v>165</v>
      </c>
      <c r="W51" s="140" t="s">
        <v>165</v>
      </c>
      <c r="X51" s="140">
        <f>X54</f>
        <v>0</v>
      </c>
      <c r="Y51" s="140">
        <f t="shared" ref="Y51:AU51" si="37">Y54</f>
        <v>0</v>
      </c>
      <c r="Z51" s="140">
        <f t="shared" si="37"/>
        <v>0</v>
      </c>
      <c r="AA51" s="140">
        <f t="shared" si="37"/>
        <v>0</v>
      </c>
      <c r="AB51" s="140">
        <f t="shared" si="37"/>
        <v>0</v>
      </c>
      <c r="AC51" s="140">
        <f t="shared" si="37"/>
        <v>0</v>
      </c>
      <c r="AD51" s="140">
        <f t="shared" si="37"/>
        <v>0</v>
      </c>
      <c r="AE51" s="140">
        <f t="shared" si="37"/>
        <v>0</v>
      </c>
      <c r="AF51" s="140">
        <f t="shared" si="37"/>
        <v>0</v>
      </c>
      <c r="AG51" s="140">
        <f t="shared" si="37"/>
        <v>0</v>
      </c>
      <c r="AH51" s="140">
        <f t="shared" si="37"/>
        <v>0</v>
      </c>
      <c r="AI51" s="140">
        <f t="shared" si="37"/>
        <v>0</v>
      </c>
      <c r="AJ51" s="140">
        <f t="shared" si="37"/>
        <v>0</v>
      </c>
      <c r="AK51" s="140">
        <f t="shared" si="37"/>
        <v>0</v>
      </c>
      <c r="AL51" s="140">
        <f t="shared" si="37"/>
        <v>0</v>
      </c>
      <c r="AM51" s="140">
        <f t="shared" si="37"/>
        <v>0</v>
      </c>
      <c r="AN51" s="140">
        <f t="shared" si="37"/>
        <v>0</v>
      </c>
      <c r="AO51" s="140">
        <f t="shared" si="37"/>
        <v>0</v>
      </c>
      <c r="AP51" s="140">
        <f t="shared" si="37"/>
        <v>0</v>
      </c>
      <c r="AQ51" s="140">
        <f t="shared" si="37"/>
        <v>0</v>
      </c>
      <c r="AR51" s="140">
        <f t="shared" si="37"/>
        <v>0</v>
      </c>
      <c r="AS51" s="140">
        <f t="shared" si="37"/>
        <v>0</v>
      </c>
      <c r="AT51" s="140">
        <f t="shared" si="37"/>
        <v>0</v>
      </c>
      <c r="AU51" s="140">
        <f t="shared" si="37"/>
        <v>0</v>
      </c>
      <c r="AV51" s="140" t="s">
        <v>165</v>
      </c>
      <c r="AW51" s="140" t="s">
        <v>165</v>
      </c>
      <c r="AX51" s="140" t="s">
        <v>165</v>
      </c>
      <c r="AY51" s="140" t="s">
        <v>165</v>
      </c>
      <c r="AZ51" s="140" t="s">
        <v>165</v>
      </c>
      <c r="BA51" s="140" t="s">
        <v>165</v>
      </c>
      <c r="BB51" s="140" t="s">
        <v>165</v>
      </c>
      <c r="BC51" s="140" t="s">
        <v>165</v>
      </c>
      <c r="BD51" s="140" t="s">
        <v>165</v>
      </c>
      <c r="BE51" s="140">
        <f t="shared" si="32"/>
        <v>36</v>
      </c>
      <c r="BF51" s="22"/>
    </row>
    <row r="52" spans="1:58" ht="12" customHeight="1" thickBot="1" x14ac:dyDescent="0.25">
      <c r="A52" s="365"/>
      <c r="B52" s="401"/>
      <c r="C52" s="465"/>
      <c r="D52" s="108" t="s">
        <v>54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>
        <v>0</v>
      </c>
      <c r="M52" s="140">
        <v>0</v>
      </c>
      <c r="N52" s="140">
        <v>0</v>
      </c>
      <c r="O52" s="140">
        <v>0</v>
      </c>
      <c r="P52" s="140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 t="s">
        <v>165</v>
      </c>
      <c r="W52" s="140" t="s">
        <v>165</v>
      </c>
      <c r="X52" s="140">
        <v>0</v>
      </c>
      <c r="Y52" s="140">
        <v>0</v>
      </c>
      <c r="Z52" s="140">
        <v>0</v>
      </c>
      <c r="AA52" s="140">
        <v>0</v>
      </c>
      <c r="AB52" s="140">
        <v>0</v>
      </c>
      <c r="AC52" s="140">
        <v>0</v>
      </c>
      <c r="AD52" s="140">
        <v>0</v>
      </c>
      <c r="AE52" s="140">
        <v>0</v>
      </c>
      <c r="AF52" s="140">
        <v>0</v>
      </c>
      <c r="AG52" s="140">
        <v>0</v>
      </c>
      <c r="AH52" s="140">
        <v>0</v>
      </c>
      <c r="AI52" s="140">
        <v>0</v>
      </c>
      <c r="AJ52" s="140">
        <v>0</v>
      </c>
      <c r="AK52" s="140">
        <v>0</v>
      </c>
      <c r="AL52" s="140">
        <v>0</v>
      </c>
      <c r="AM52" s="140">
        <v>0</v>
      </c>
      <c r="AN52" s="140">
        <v>0</v>
      </c>
      <c r="AO52" s="140">
        <v>0</v>
      </c>
      <c r="AP52" s="140">
        <v>0</v>
      </c>
      <c r="AQ52" s="140">
        <v>0</v>
      </c>
      <c r="AR52" s="140">
        <v>0</v>
      </c>
      <c r="AS52" s="140">
        <v>0</v>
      </c>
      <c r="AT52" s="140">
        <v>0</v>
      </c>
      <c r="AU52" s="140">
        <v>0</v>
      </c>
      <c r="AV52" s="140" t="s">
        <v>165</v>
      </c>
      <c r="AW52" s="140" t="s">
        <v>165</v>
      </c>
      <c r="AX52" s="140" t="s">
        <v>165</v>
      </c>
      <c r="AY52" s="140" t="s">
        <v>165</v>
      </c>
      <c r="AZ52" s="140" t="s">
        <v>165</v>
      </c>
      <c r="BA52" s="140" t="s">
        <v>165</v>
      </c>
      <c r="BB52" s="140" t="s">
        <v>165</v>
      </c>
      <c r="BC52" s="140" t="s">
        <v>165</v>
      </c>
      <c r="BD52" s="140" t="s">
        <v>165</v>
      </c>
      <c r="BE52" s="140">
        <f t="shared" si="32"/>
        <v>0</v>
      </c>
      <c r="BF52" s="22"/>
    </row>
    <row r="53" spans="1:58" ht="12" customHeight="1" thickBot="1" x14ac:dyDescent="0.25">
      <c r="A53" s="365"/>
      <c r="B53" s="395"/>
      <c r="C53" s="466"/>
      <c r="D53" s="21" t="s">
        <v>118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>
        <v>0</v>
      </c>
      <c r="U53" s="140">
        <v>0</v>
      </c>
      <c r="V53" s="140" t="s">
        <v>165</v>
      </c>
      <c r="W53" s="140" t="s">
        <v>165</v>
      </c>
      <c r="X53" s="140">
        <v>0</v>
      </c>
      <c r="Y53" s="140">
        <v>0</v>
      </c>
      <c r="Z53" s="140">
        <v>0</v>
      </c>
      <c r="AA53" s="140">
        <v>0</v>
      </c>
      <c r="AB53" s="140">
        <v>0</v>
      </c>
      <c r="AC53" s="140">
        <v>0</v>
      </c>
      <c r="AD53" s="140">
        <v>0</v>
      </c>
      <c r="AE53" s="140">
        <v>0</v>
      </c>
      <c r="AF53" s="140">
        <v>0</v>
      </c>
      <c r="AG53" s="140">
        <v>0</v>
      </c>
      <c r="AH53" s="140">
        <v>0</v>
      </c>
      <c r="AI53" s="140">
        <v>0</v>
      </c>
      <c r="AJ53" s="140">
        <v>0</v>
      </c>
      <c r="AK53" s="140">
        <v>0</v>
      </c>
      <c r="AL53" s="140">
        <v>0</v>
      </c>
      <c r="AM53" s="140">
        <v>0</v>
      </c>
      <c r="AN53" s="140">
        <v>0</v>
      </c>
      <c r="AO53" s="140">
        <v>0</v>
      </c>
      <c r="AP53" s="140">
        <v>0</v>
      </c>
      <c r="AQ53" s="140">
        <v>0</v>
      </c>
      <c r="AR53" s="140">
        <v>0</v>
      </c>
      <c r="AS53" s="140">
        <v>0</v>
      </c>
      <c r="AT53" s="140">
        <v>0</v>
      </c>
      <c r="AU53" s="140">
        <v>0</v>
      </c>
      <c r="AV53" s="140" t="s">
        <v>165</v>
      </c>
      <c r="AW53" s="140" t="s">
        <v>165</v>
      </c>
      <c r="AX53" s="140" t="s">
        <v>165</v>
      </c>
      <c r="AY53" s="140" t="s">
        <v>165</v>
      </c>
      <c r="AZ53" s="140" t="s">
        <v>165</v>
      </c>
      <c r="BA53" s="140" t="s">
        <v>165</v>
      </c>
      <c r="BB53" s="140" t="s">
        <v>165</v>
      </c>
      <c r="BC53" s="140" t="s">
        <v>165</v>
      </c>
      <c r="BD53" s="140" t="s">
        <v>165</v>
      </c>
      <c r="BE53" s="140">
        <f t="shared" si="32"/>
        <v>0</v>
      </c>
      <c r="BF53" s="22"/>
    </row>
    <row r="54" spans="1:58" s="22" customFormat="1" ht="12" customHeight="1" thickBot="1" x14ac:dyDescent="0.25">
      <c r="A54" s="365"/>
      <c r="B54" s="148" t="s">
        <v>314</v>
      </c>
      <c r="C54" s="309" t="s">
        <v>12</v>
      </c>
      <c r="D54" s="141" t="s">
        <v>53</v>
      </c>
      <c r="E54" s="141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>
        <v>36</v>
      </c>
      <c r="U54" s="142"/>
      <c r="V54" s="142" t="s">
        <v>165</v>
      </c>
      <c r="W54" s="142" t="s">
        <v>165</v>
      </c>
      <c r="X54" s="142"/>
      <c r="Y54" s="142"/>
      <c r="Z54" s="142"/>
      <c r="AA54" s="142"/>
      <c r="AB54" s="142"/>
      <c r="AC54" s="142"/>
      <c r="AD54" s="159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>
        <v>0</v>
      </c>
      <c r="AS54" s="142">
        <v>0</v>
      </c>
      <c r="AT54" s="142">
        <v>0</v>
      </c>
      <c r="AU54" s="142">
        <v>0</v>
      </c>
      <c r="AV54" s="142" t="s">
        <v>165</v>
      </c>
      <c r="AW54" s="142" t="s">
        <v>165</v>
      </c>
      <c r="AX54" s="142" t="s">
        <v>165</v>
      </c>
      <c r="AY54" s="142" t="s">
        <v>165</v>
      </c>
      <c r="AZ54" s="142" t="s">
        <v>165</v>
      </c>
      <c r="BA54" s="142" t="s">
        <v>165</v>
      </c>
      <c r="BB54" s="142" t="s">
        <v>165</v>
      </c>
      <c r="BC54" s="142" t="s">
        <v>165</v>
      </c>
      <c r="BD54" s="142" t="s">
        <v>165</v>
      </c>
      <c r="BE54" s="141">
        <f t="shared" ref="BE54" si="38">SUM(E54:BD54)</f>
        <v>36</v>
      </c>
    </row>
    <row r="55" spans="1:58" ht="12" customHeight="1" x14ac:dyDescent="0.2">
      <c r="A55" s="365"/>
      <c r="B55" s="323" t="s">
        <v>58</v>
      </c>
      <c r="C55" s="396"/>
      <c r="D55" s="397"/>
      <c r="E55" s="400">
        <f>E48+E45+E41+E37+E34+E25+E13+E10+E22</f>
        <v>36</v>
      </c>
      <c r="F55" s="400">
        <f t="shared" ref="F55:U55" si="39">F48+F45+F41+F37+F34+F25+F13+F10+F22</f>
        <v>36</v>
      </c>
      <c r="G55" s="400">
        <f t="shared" si="39"/>
        <v>36</v>
      </c>
      <c r="H55" s="400">
        <f t="shared" si="39"/>
        <v>36</v>
      </c>
      <c r="I55" s="400">
        <f t="shared" si="39"/>
        <v>36</v>
      </c>
      <c r="J55" s="400">
        <f t="shared" si="39"/>
        <v>36</v>
      </c>
      <c r="K55" s="400">
        <f t="shared" si="39"/>
        <v>36</v>
      </c>
      <c r="L55" s="400">
        <f t="shared" si="39"/>
        <v>36</v>
      </c>
      <c r="M55" s="400">
        <f t="shared" si="39"/>
        <v>36</v>
      </c>
      <c r="N55" s="400">
        <f t="shared" si="39"/>
        <v>36</v>
      </c>
      <c r="O55" s="400">
        <f t="shared" si="39"/>
        <v>36</v>
      </c>
      <c r="P55" s="400">
        <f t="shared" si="39"/>
        <v>36</v>
      </c>
      <c r="Q55" s="400">
        <f t="shared" si="39"/>
        <v>36</v>
      </c>
      <c r="R55" s="400">
        <f t="shared" si="39"/>
        <v>36</v>
      </c>
      <c r="S55" s="400">
        <f t="shared" si="39"/>
        <v>36</v>
      </c>
      <c r="T55" s="400">
        <v>36</v>
      </c>
      <c r="U55" s="400">
        <f t="shared" si="39"/>
        <v>0</v>
      </c>
      <c r="V55" s="400" t="s">
        <v>165</v>
      </c>
      <c r="W55" s="400" t="s">
        <v>165</v>
      </c>
      <c r="X55" s="400">
        <f>X45+X41+X37+X34+X25+X13+X10+X48</f>
        <v>36</v>
      </c>
      <c r="Y55" s="400">
        <f t="shared" ref="Y55:AJ55" si="40">Y45+Y41+Y37+Y34+Y25+Y13+Y10+Y48</f>
        <v>36</v>
      </c>
      <c r="Z55" s="400">
        <f t="shared" si="40"/>
        <v>36</v>
      </c>
      <c r="AA55" s="400">
        <f t="shared" si="40"/>
        <v>36</v>
      </c>
      <c r="AB55" s="400">
        <f t="shared" si="40"/>
        <v>36</v>
      </c>
      <c r="AC55" s="400">
        <f t="shared" si="40"/>
        <v>36</v>
      </c>
      <c r="AD55" s="400">
        <f t="shared" si="40"/>
        <v>36</v>
      </c>
      <c r="AE55" s="400">
        <f t="shared" si="40"/>
        <v>36</v>
      </c>
      <c r="AF55" s="400">
        <f t="shared" si="40"/>
        <v>36</v>
      </c>
      <c r="AG55" s="400">
        <f t="shared" si="40"/>
        <v>36</v>
      </c>
      <c r="AH55" s="400">
        <f t="shared" si="40"/>
        <v>36</v>
      </c>
      <c r="AI55" s="400">
        <f t="shared" si="40"/>
        <v>37</v>
      </c>
      <c r="AJ55" s="400">
        <f>SUM(AJ7:AJ54)</f>
        <v>36</v>
      </c>
      <c r="AK55" s="400">
        <f>AK45+AK41+AK37+AK34+AK25+AK13+AK10+AK48+AK40</f>
        <v>36</v>
      </c>
      <c r="AL55" s="400">
        <f t="shared" ref="AL55:AU55" si="41">AL45+AL41+AL37+AL34+AL25+AL13+AL10</f>
        <v>36</v>
      </c>
      <c r="AM55" s="400">
        <f t="shared" si="41"/>
        <v>36</v>
      </c>
      <c r="AN55" s="400">
        <f t="shared" si="41"/>
        <v>36</v>
      </c>
      <c r="AO55" s="400">
        <f t="shared" si="41"/>
        <v>36</v>
      </c>
      <c r="AP55" s="400">
        <f t="shared" si="41"/>
        <v>36</v>
      </c>
      <c r="AQ55" s="400">
        <f t="shared" si="41"/>
        <v>36</v>
      </c>
      <c r="AR55" s="400">
        <f t="shared" si="41"/>
        <v>36</v>
      </c>
      <c r="AS55" s="400">
        <f t="shared" si="41"/>
        <v>36</v>
      </c>
      <c r="AT55" s="400">
        <f t="shared" si="41"/>
        <v>36</v>
      </c>
      <c r="AU55" s="400">
        <f t="shared" si="41"/>
        <v>35</v>
      </c>
      <c r="AV55" s="400" t="s">
        <v>165</v>
      </c>
      <c r="AW55" s="400" t="s">
        <v>165</v>
      </c>
      <c r="AX55" s="400" t="s">
        <v>165</v>
      </c>
      <c r="AY55" s="400" t="s">
        <v>165</v>
      </c>
      <c r="AZ55" s="400" t="s">
        <v>165</v>
      </c>
      <c r="BA55" s="400" t="s">
        <v>165</v>
      </c>
      <c r="BB55" s="400" t="s">
        <v>165</v>
      </c>
      <c r="BC55" s="400" t="s">
        <v>165</v>
      </c>
      <c r="BD55" s="400" t="s">
        <v>165</v>
      </c>
      <c r="BE55" s="467">
        <f>SUM(E55:BD55)</f>
        <v>1440</v>
      </c>
    </row>
    <row r="56" spans="1:58" ht="12" customHeight="1" thickBot="1" x14ac:dyDescent="0.25">
      <c r="A56" s="365"/>
      <c r="B56" s="332"/>
      <c r="C56" s="398"/>
      <c r="D56" s="399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  <c r="AR56" s="395"/>
      <c r="AS56" s="395"/>
      <c r="AT56" s="395"/>
      <c r="AU56" s="395"/>
      <c r="AV56" s="395"/>
      <c r="AW56" s="395"/>
      <c r="AX56" s="395"/>
      <c r="AY56" s="395"/>
      <c r="AZ56" s="395"/>
      <c r="BA56" s="395"/>
      <c r="BB56" s="395"/>
      <c r="BC56" s="395"/>
      <c r="BD56" s="395"/>
      <c r="BE56" s="468"/>
    </row>
    <row r="57" spans="1:58" ht="12" customHeight="1" thickBot="1" x14ac:dyDescent="0.25">
      <c r="A57" s="365"/>
      <c r="B57" s="329" t="s">
        <v>60</v>
      </c>
      <c r="C57" s="330"/>
      <c r="D57" s="331"/>
      <c r="E57" s="287">
        <f>E49+E46+E38+E35+E26+E14+E11+E23</f>
        <v>18</v>
      </c>
      <c r="F57" s="287">
        <f t="shared" ref="F57:U58" si="42">F49+F46+F38+F35+F26+F14+F11+F23</f>
        <v>18</v>
      </c>
      <c r="G57" s="287">
        <f t="shared" si="42"/>
        <v>18</v>
      </c>
      <c r="H57" s="287">
        <f t="shared" si="42"/>
        <v>18</v>
      </c>
      <c r="I57" s="287">
        <f t="shared" si="42"/>
        <v>18</v>
      </c>
      <c r="J57" s="287">
        <f t="shared" si="42"/>
        <v>18</v>
      </c>
      <c r="K57" s="287">
        <f t="shared" si="42"/>
        <v>18</v>
      </c>
      <c r="L57" s="287">
        <f t="shared" si="42"/>
        <v>18</v>
      </c>
      <c r="M57" s="287">
        <f t="shared" si="42"/>
        <v>18</v>
      </c>
      <c r="N57" s="287">
        <f t="shared" si="42"/>
        <v>18</v>
      </c>
      <c r="O57" s="287">
        <f t="shared" si="42"/>
        <v>18</v>
      </c>
      <c r="P57" s="287">
        <f t="shared" si="42"/>
        <v>18</v>
      </c>
      <c r="Q57" s="287">
        <f t="shared" si="42"/>
        <v>18</v>
      </c>
      <c r="R57" s="287">
        <f t="shared" si="42"/>
        <v>18</v>
      </c>
      <c r="S57" s="287">
        <f t="shared" si="42"/>
        <v>18</v>
      </c>
      <c r="T57" s="287">
        <f t="shared" si="42"/>
        <v>0</v>
      </c>
      <c r="U57" s="287">
        <f t="shared" si="42"/>
        <v>0</v>
      </c>
      <c r="V57" s="287" t="s">
        <v>165</v>
      </c>
      <c r="W57" s="287" t="s">
        <v>165</v>
      </c>
      <c r="X57" s="287">
        <f>X54+X46+X38+X35+X26+X14+X11+X49</f>
        <v>18</v>
      </c>
      <c r="Y57" s="287">
        <f t="shared" ref="Y57:AU57" si="43">Y54+Y46+Y38+Y35+Y26+Y14+Y11+Y49</f>
        <v>18</v>
      </c>
      <c r="Z57" s="287">
        <f t="shared" si="43"/>
        <v>18</v>
      </c>
      <c r="AA57" s="287">
        <f t="shared" si="43"/>
        <v>18</v>
      </c>
      <c r="AB57" s="287">
        <f t="shared" si="43"/>
        <v>18</v>
      </c>
      <c r="AC57" s="287">
        <f t="shared" si="43"/>
        <v>18</v>
      </c>
      <c r="AD57" s="287">
        <f t="shared" si="43"/>
        <v>18</v>
      </c>
      <c r="AE57" s="287">
        <f t="shared" si="43"/>
        <v>18</v>
      </c>
      <c r="AF57" s="287">
        <f t="shared" si="43"/>
        <v>18</v>
      </c>
      <c r="AG57" s="287">
        <f t="shared" si="43"/>
        <v>18</v>
      </c>
      <c r="AH57" s="287">
        <f t="shared" si="43"/>
        <v>18</v>
      </c>
      <c r="AI57" s="287">
        <f t="shared" si="43"/>
        <v>18</v>
      </c>
      <c r="AJ57" s="287">
        <f t="shared" si="43"/>
        <v>0</v>
      </c>
      <c r="AK57" s="287">
        <f t="shared" si="43"/>
        <v>0</v>
      </c>
      <c r="AL57" s="287">
        <f t="shared" si="43"/>
        <v>0</v>
      </c>
      <c r="AM57" s="287">
        <f t="shared" si="43"/>
        <v>0</v>
      </c>
      <c r="AN57" s="287">
        <f t="shared" si="43"/>
        <v>0</v>
      </c>
      <c r="AO57" s="287">
        <f t="shared" si="43"/>
        <v>0</v>
      </c>
      <c r="AP57" s="287">
        <f t="shared" si="43"/>
        <v>0</v>
      </c>
      <c r="AQ57" s="287">
        <f t="shared" si="43"/>
        <v>0</v>
      </c>
      <c r="AR57" s="287">
        <f t="shared" si="43"/>
        <v>0</v>
      </c>
      <c r="AS57" s="287">
        <f t="shared" si="43"/>
        <v>0</v>
      </c>
      <c r="AT57" s="287">
        <f t="shared" si="43"/>
        <v>0</v>
      </c>
      <c r="AU57" s="287">
        <f t="shared" si="43"/>
        <v>0</v>
      </c>
      <c r="AV57" s="287" t="s">
        <v>165</v>
      </c>
      <c r="AW57" s="287" t="s">
        <v>165</v>
      </c>
      <c r="AX57" s="287" t="s">
        <v>165</v>
      </c>
      <c r="AY57" s="287" t="s">
        <v>165</v>
      </c>
      <c r="AZ57" s="287" t="s">
        <v>165</v>
      </c>
      <c r="BA57" s="287" t="s">
        <v>165</v>
      </c>
      <c r="BB57" s="287" t="s">
        <v>165</v>
      </c>
      <c r="BC57" s="287" t="s">
        <v>165</v>
      </c>
      <c r="BD57" s="287" t="s">
        <v>165</v>
      </c>
      <c r="BE57" s="108">
        <f>SUM(E57:BD57)</f>
        <v>486</v>
      </c>
    </row>
    <row r="58" spans="1:58" ht="13.5" customHeight="1" thickBot="1" x14ac:dyDescent="0.25">
      <c r="A58" s="365"/>
      <c r="B58" s="276"/>
      <c r="C58" s="277" t="s">
        <v>117</v>
      </c>
      <c r="D58" s="278"/>
      <c r="E58" s="287">
        <f>E50+E47+E39+E36+E27+E15+E12+E24</f>
        <v>0</v>
      </c>
      <c r="F58" s="287">
        <f t="shared" si="42"/>
        <v>0</v>
      </c>
      <c r="G58" s="287">
        <f t="shared" si="42"/>
        <v>0</v>
      </c>
      <c r="H58" s="287">
        <f t="shared" si="42"/>
        <v>0</v>
      </c>
      <c r="I58" s="287">
        <f t="shared" si="42"/>
        <v>0</v>
      </c>
      <c r="J58" s="287">
        <f t="shared" si="42"/>
        <v>0</v>
      </c>
      <c r="K58" s="287">
        <f t="shared" si="42"/>
        <v>0</v>
      </c>
      <c r="L58" s="287">
        <f t="shared" si="42"/>
        <v>0</v>
      </c>
      <c r="M58" s="287">
        <f t="shared" si="42"/>
        <v>0</v>
      </c>
      <c r="N58" s="287">
        <f t="shared" si="42"/>
        <v>0</v>
      </c>
      <c r="O58" s="287">
        <f t="shared" si="42"/>
        <v>0</v>
      </c>
      <c r="P58" s="287">
        <f t="shared" si="42"/>
        <v>0</v>
      </c>
      <c r="Q58" s="287">
        <f t="shared" si="42"/>
        <v>0</v>
      </c>
      <c r="R58" s="287">
        <f t="shared" si="42"/>
        <v>0</v>
      </c>
      <c r="S58" s="287">
        <f t="shared" si="42"/>
        <v>0</v>
      </c>
      <c r="T58" s="287">
        <f t="shared" si="42"/>
        <v>0</v>
      </c>
      <c r="U58" s="287">
        <f t="shared" si="42"/>
        <v>0</v>
      </c>
      <c r="V58" s="287" t="s">
        <v>165</v>
      </c>
      <c r="W58" s="287" t="s">
        <v>165</v>
      </c>
      <c r="X58" s="287">
        <f>X47+X39+X36+X27+X15+X12</f>
        <v>0</v>
      </c>
      <c r="Y58" s="287">
        <f t="shared" ref="Y58:AU58" si="44">Y47+Y39+Y36+Y27+Y15+Y12</f>
        <v>0</v>
      </c>
      <c r="Z58" s="287">
        <f t="shared" si="44"/>
        <v>0</v>
      </c>
      <c r="AA58" s="287">
        <f t="shared" si="44"/>
        <v>0</v>
      </c>
      <c r="AB58" s="287">
        <f t="shared" si="44"/>
        <v>0</v>
      </c>
      <c r="AC58" s="287">
        <f t="shared" si="44"/>
        <v>0</v>
      </c>
      <c r="AD58" s="287">
        <f t="shared" si="44"/>
        <v>0</v>
      </c>
      <c r="AE58" s="287">
        <f t="shared" si="44"/>
        <v>0</v>
      </c>
      <c r="AF58" s="287">
        <f t="shared" si="44"/>
        <v>0</v>
      </c>
      <c r="AG58" s="287">
        <f t="shared" si="44"/>
        <v>0</v>
      </c>
      <c r="AH58" s="287">
        <f t="shared" si="44"/>
        <v>0</v>
      </c>
      <c r="AI58" s="287">
        <f t="shared" si="44"/>
        <v>0</v>
      </c>
      <c r="AJ58" s="287">
        <f t="shared" si="44"/>
        <v>0</v>
      </c>
      <c r="AK58" s="287">
        <f t="shared" si="44"/>
        <v>0</v>
      </c>
      <c r="AL58" s="287">
        <f t="shared" si="44"/>
        <v>0</v>
      </c>
      <c r="AM58" s="287">
        <f t="shared" si="44"/>
        <v>0</v>
      </c>
      <c r="AN58" s="287">
        <f t="shared" si="44"/>
        <v>0</v>
      </c>
      <c r="AO58" s="287">
        <f t="shared" si="44"/>
        <v>0</v>
      </c>
      <c r="AP58" s="287">
        <f t="shared" si="44"/>
        <v>0</v>
      </c>
      <c r="AQ58" s="287">
        <f t="shared" si="44"/>
        <v>0</v>
      </c>
      <c r="AR58" s="287">
        <f t="shared" si="44"/>
        <v>0</v>
      </c>
      <c r="AS58" s="287">
        <f t="shared" si="44"/>
        <v>0</v>
      </c>
      <c r="AT58" s="287">
        <f t="shared" si="44"/>
        <v>0</v>
      </c>
      <c r="AU58" s="287">
        <f t="shared" si="44"/>
        <v>0</v>
      </c>
      <c r="AV58" s="287" t="s">
        <v>165</v>
      </c>
      <c r="AW58" s="287" t="s">
        <v>165</v>
      </c>
      <c r="AX58" s="287" t="s">
        <v>165</v>
      </c>
      <c r="AY58" s="287" t="s">
        <v>165</v>
      </c>
      <c r="AZ58" s="287" t="s">
        <v>165</v>
      </c>
      <c r="BA58" s="287" t="s">
        <v>165</v>
      </c>
      <c r="BB58" s="287" t="s">
        <v>165</v>
      </c>
      <c r="BC58" s="287" t="s">
        <v>165</v>
      </c>
      <c r="BD58" s="287" t="s">
        <v>165</v>
      </c>
      <c r="BE58" s="287">
        <f>SUM(E58:BD58)</f>
        <v>0</v>
      </c>
      <c r="BF58" s="23"/>
    </row>
    <row r="59" spans="1:58" ht="13.5" customHeight="1" thickBot="1" x14ac:dyDescent="0.25">
      <c r="A59" s="366"/>
      <c r="B59" s="329" t="s">
        <v>61</v>
      </c>
      <c r="C59" s="330"/>
      <c r="D59" s="331"/>
      <c r="E59" s="287">
        <f>E55+E57+E58</f>
        <v>54</v>
      </c>
      <c r="F59" s="287">
        <f t="shared" ref="F59:BE59" si="45">F55+F57+F58</f>
        <v>54</v>
      </c>
      <c r="G59" s="287">
        <f t="shared" si="45"/>
        <v>54</v>
      </c>
      <c r="H59" s="287">
        <f t="shared" si="45"/>
        <v>54</v>
      </c>
      <c r="I59" s="287">
        <f t="shared" si="45"/>
        <v>54</v>
      </c>
      <c r="J59" s="287">
        <f t="shared" si="45"/>
        <v>54</v>
      </c>
      <c r="K59" s="287">
        <f t="shared" si="45"/>
        <v>54</v>
      </c>
      <c r="L59" s="287">
        <f t="shared" si="45"/>
        <v>54</v>
      </c>
      <c r="M59" s="287">
        <f t="shared" si="45"/>
        <v>54</v>
      </c>
      <c r="N59" s="287">
        <f t="shared" si="45"/>
        <v>54</v>
      </c>
      <c r="O59" s="287">
        <f t="shared" si="45"/>
        <v>54</v>
      </c>
      <c r="P59" s="287">
        <f t="shared" si="45"/>
        <v>54</v>
      </c>
      <c r="Q59" s="287">
        <f t="shared" si="45"/>
        <v>54</v>
      </c>
      <c r="R59" s="287">
        <f t="shared" si="45"/>
        <v>54</v>
      </c>
      <c r="S59" s="287">
        <f t="shared" si="45"/>
        <v>54</v>
      </c>
      <c r="T59" s="287">
        <f t="shared" si="45"/>
        <v>36</v>
      </c>
      <c r="U59" s="287">
        <f t="shared" si="45"/>
        <v>0</v>
      </c>
      <c r="V59" s="287" t="s">
        <v>165</v>
      </c>
      <c r="W59" s="287" t="s">
        <v>165</v>
      </c>
      <c r="X59" s="287">
        <f t="shared" si="45"/>
        <v>54</v>
      </c>
      <c r="Y59" s="287">
        <f t="shared" si="45"/>
        <v>54</v>
      </c>
      <c r="Z59" s="287">
        <f t="shared" si="45"/>
        <v>54</v>
      </c>
      <c r="AA59" s="287">
        <f t="shared" si="45"/>
        <v>54</v>
      </c>
      <c r="AB59" s="287">
        <f t="shared" si="45"/>
        <v>54</v>
      </c>
      <c r="AC59" s="287">
        <f t="shared" si="45"/>
        <v>54</v>
      </c>
      <c r="AD59" s="287">
        <f t="shared" si="45"/>
        <v>54</v>
      </c>
      <c r="AE59" s="287">
        <f t="shared" si="45"/>
        <v>54</v>
      </c>
      <c r="AF59" s="287">
        <f t="shared" si="45"/>
        <v>54</v>
      </c>
      <c r="AG59" s="287">
        <f t="shared" si="45"/>
        <v>54</v>
      </c>
      <c r="AH59" s="287">
        <f t="shared" si="45"/>
        <v>54</v>
      </c>
      <c r="AI59" s="287">
        <f t="shared" si="45"/>
        <v>55</v>
      </c>
      <c r="AJ59" s="287">
        <f t="shared" si="45"/>
        <v>36</v>
      </c>
      <c r="AK59" s="287">
        <f t="shared" si="45"/>
        <v>36</v>
      </c>
      <c r="AL59" s="287">
        <f t="shared" si="45"/>
        <v>36</v>
      </c>
      <c r="AM59" s="287">
        <f t="shared" si="45"/>
        <v>36</v>
      </c>
      <c r="AN59" s="287">
        <f t="shared" si="45"/>
        <v>36</v>
      </c>
      <c r="AO59" s="287">
        <f t="shared" si="45"/>
        <v>36</v>
      </c>
      <c r="AP59" s="287">
        <f t="shared" si="45"/>
        <v>36</v>
      </c>
      <c r="AQ59" s="287">
        <f t="shared" si="45"/>
        <v>36</v>
      </c>
      <c r="AR59" s="287">
        <f t="shared" si="45"/>
        <v>36</v>
      </c>
      <c r="AS59" s="287">
        <f t="shared" si="45"/>
        <v>36</v>
      </c>
      <c r="AT59" s="287">
        <f t="shared" si="45"/>
        <v>36</v>
      </c>
      <c r="AU59" s="287">
        <f t="shared" si="45"/>
        <v>35</v>
      </c>
      <c r="AV59" s="287" t="s">
        <v>165</v>
      </c>
      <c r="AW59" s="287" t="s">
        <v>165</v>
      </c>
      <c r="AX59" s="287" t="s">
        <v>165</v>
      </c>
      <c r="AY59" s="287" t="s">
        <v>165</v>
      </c>
      <c r="AZ59" s="287" t="s">
        <v>165</v>
      </c>
      <c r="BA59" s="287" t="s">
        <v>165</v>
      </c>
      <c r="BB59" s="287" t="s">
        <v>165</v>
      </c>
      <c r="BC59" s="287" t="s">
        <v>165</v>
      </c>
      <c r="BD59" s="287" t="s">
        <v>165</v>
      </c>
      <c r="BE59" s="287">
        <f t="shared" si="45"/>
        <v>1926</v>
      </c>
    </row>
    <row r="64" spans="1:58" x14ac:dyDescent="0.2">
      <c r="I64" s="305"/>
    </row>
    <row r="67" spans="31:48" x14ac:dyDescent="0.2">
      <c r="AV67" s="305"/>
    </row>
    <row r="74" spans="31:48" x14ac:dyDescent="0.2">
      <c r="AE74" s="305"/>
    </row>
    <row r="156" spans="8:10" ht="13.5" thickBot="1" x14ac:dyDescent="0.25"/>
    <row r="157" spans="8:10" ht="13.5" thickBot="1" x14ac:dyDescent="0.25">
      <c r="H157" s="440"/>
      <c r="I157" s="440"/>
      <c r="J157" s="3"/>
    </row>
    <row r="158" spans="8:10" ht="13.5" thickBot="1" x14ac:dyDescent="0.25">
      <c r="H158" s="441"/>
      <c r="I158" s="441"/>
      <c r="J158" s="3"/>
    </row>
  </sheetData>
  <mergeCells count="109">
    <mergeCell ref="AZ55:AZ56"/>
    <mergeCell ref="AS55:AS56"/>
    <mergeCell ref="AR55:AR56"/>
    <mergeCell ref="W2:Y2"/>
    <mergeCell ref="AA2:AC2"/>
    <mergeCell ref="AV55:AV56"/>
    <mergeCell ref="AW55:AW56"/>
    <mergeCell ref="AK55:AK56"/>
    <mergeCell ref="B2:B4"/>
    <mergeCell ref="AE2:AG2"/>
    <mergeCell ref="AI2:AK2"/>
    <mergeCell ref="AM2:AP2"/>
    <mergeCell ref="W55:W56"/>
    <mergeCell ref="F2:H2"/>
    <mergeCell ref="R2:U2"/>
    <mergeCell ref="J2:L2"/>
    <mergeCell ref="C31:C33"/>
    <mergeCell ref="C34:C36"/>
    <mergeCell ref="C37:C39"/>
    <mergeCell ref="A5:BE5"/>
    <mergeCell ref="A7:A59"/>
    <mergeCell ref="J55:J56"/>
    <mergeCell ref="BE2:BE3"/>
    <mergeCell ref="A2:A4"/>
    <mergeCell ref="AN55:AN56"/>
    <mergeCell ref="X55:X56"/>
    <mergeCell ref="V55:V56"/>
    <mergeCell ref="AH55:AH56"/>
    <mergeCell ref="B31:B33"/>
    <mergeCell ref="B34:B36"/>
    <mergeCell ref="B37:B39"/>
    <mergeCell ref="BC55:BC56"/>
    <mergeCell ref="BE55:BE56"/>
    <mergeCell ref="AY55:AY56"/>
    <mergeCell ref="AI55:AI56"/>
    <mergeCell ref="AL55:AL56"/>
    <mergeCell ref="AU55:AU56"/>
    <mergeCell ref="AQ55:AQ56"/>
    <mergeCell ref="L55:L56"/>
    <mergeCell ref="R55:R56"/>
    <mergeCell ref="M55:M56"/>
    <mergeCell ref="P55:P56"/>
    <mergeCell ref="BD55:BD56"/>
    <mergeCell ref="AG55:AG56"/>
    <mergeCell ref="AP55:AP56"/>
    <mergeCell ref="AX55:AX56"/>
    <mergeCell ref="AT55:AT56"/>
    <mergeCell ref="BA55:BA56"/>
    <mergeCell ref="AC55:AC56"/>
    <mergeCell ref="AE55:AE56"/>
    <mergeCell ref="AF55:AF56"/>
    <mergeCell ref="AJ55:AJ56"/>
    <mergeCell ref="N55:N56"/>
    <mergeCell ref="O55:O56"/>
    <mergeCell ref="Q55:Q56"/>
    <mergeCell ref="S55:S56"/>
    <mergeCell ref="T55:T56"/>
    <mergeCell ref="A1:BE1"/>
    <mergeCell ref="AR2:AT2"/>
    <mergeCell ref="AV2:AY2"/>
    <mergeCell ref="I55:I56"/>
    <mergeCell ref="G55:G56"/>
    <mergeCell ref="H55:H56"/>
    <mergeCell ref="C45:C47"/>
    <mergeCell ref="C51:C53"/>
    <mergeCell ref="E55:E56"/>
    <mergeCell ref="K55:K56"/>
    <mergeCell ref="U55:U56"/>
    <mergeCell ref="N2:P2"/>
    <mergeCell ref="BA2:BC2"/>
    <mergeCell ref="E3:BC3"/>
    <mergeCell ref="BB55:BB56"/>
    <mergeCell ref="Z55:Z56"/>
    <mergeCell ref="C2:C4"/>
    <mergeCell ref="AA55:AA56"/>
    <mergeCell ref="Y55:Y56"/>
    <mergeCell ref="AB55:AB56"/>
    <mergeCell ref="AM55:AM56"/>
    <mergeCell ref="AD55:AD56"/>
    <mergeCell ref="D2:D4"/>
    <mergeCell ref="AO55:AO56"/>
    <mergeCell ref="B7:B9"/>
    <mergeCell ref="B19:B21"/>
    <mergeCell ref="C7:C9"/>
    <mergeCell ref="C10:C12"/>
    <mergeCell ref="C13:C15"/>
    <mergeCell ref="C25:C27"/>
    <mergeCell ref="C28:C30"/>
    <mergeCell ref="B42:B44"/>
    <mergeCell ref="B45:B47"/>
    <mergeCell ref="C42:C44"/>
    <mergeCell ref="B10:B12"/>
    <mergeCell ref="B13:B15"/>
    <mergeCell ref="B25:B27"/>
    <mergeCell ref="B28:B30"/>
    <mergeCell ref="C19:C21"/>
    <mergeCell ref="B16:B18"/>
    <mergeCell ref="C16:C18"/>
    <mergeCell ref="B48:B50"/>
    <mergeCell ref="C48:C50"/>
    <mergeCell ref="B22:B24"/>
    <mergeCell ref="C22:C24"/>
    <mergeCell ref="I157:I158"/>
    <mergeCell ref="F55:F56"/>
    <mergeCell ref="H157:H158"/>
    <mergeCell ref="B57:D57"/>
    <mergeCell ref="B59:D59"/>
    <mergeCell ref="B51:B53"/>
    <mergeCell ref="B55:D56"/>
  </mergeCells>
  <phoneticPr fontId="2" type="noConversion"/>
  <hyperlinks>
    <hyperlink ref="BE2" location="_ftn1" display="_ftn1"/>
  </hyperlinks>
  <pageMargins left="0" right="0" top="0.19685039370078741" bottom="0" header="0" footer="0"/>
  <pageSetup paperSize="8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2"/>
  <sheetViews>
    <sheetView tabSelected="1" workbookViewId="0">
      <selection activeCell="B61" sqref="B61:BE62"/>
    </sheetView>
  </sheetViews>
  <sheetFormatPr defaultRowHeight="12.75" x14ac:dyDescent="0.2"/>
  <cols>
    <col min="1" max="1" width="2.85546875" customWidth="1"/>
    <col min="2" max="2" width="6.85546875" customWidth="1"/>
    <col min="3" max="3" width="30.7109375" customWidth="1"/>
    <col min="4" max="4" width="6.42578125" customWidth="1"/>
    <col min="5" max="56" width="2.7109375" customWidth="1"/>
    <col min="57" max="57" width="13.28515625" customWidth="1"/>
  </cols>
  <sheetData>
    <row r="1" spans="1:57" ht="13.5" customHeight="1" thickBot="1" x14ac:dyDescent="0.25">
      <c r="A1" s="463" t="s">
        <v>112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</row>
    <row r="2" spans="1:57" ht="48" customHeight="1" thickBot="1" x14ac:dyDescent="0.25">
      <c r="A2" s="349" t="s">
        <v>32</v>
      </c>
      <c r="B2" s="349" t="s">
        <v>33</v>
      </c>
      <c r="C2" s="349" t="s">
        <v>34</v>
      </c>
      <c r="D2" s="349" t="s">
        <v>35</v>
      </c>
      <c r="E2" s="8" t="s">
        <v>214</v>
      </c>
      <c r="F2" s="376" t="s">
        <v>36</v>
      </c>
      <c r="G2" s="404"/>
      <c r="H2" s="405"/>
      <c r="I2" s="9" t="s">
        <v>215</v>
      </c>
      <c r="J2" s="376" t="s">
        <v>37</v>
      </c>
      <c r="K2" s="377"/>
      <c r="L2" s="377"/>
      <c r="M2" s="8" t="s">
        <v>216</v>
      </c>
      <c r="N2" s="374" t="s">
        <v>38</v>
      </c>
      <c r="O2" s="375"/>
      <c r="P2" s="375"/>
      <c r="Q2" s="7" t="s">
        <v>217</v>
      </c>
      <c r="R2" s="374" t="s">
        <v>39</v>
      </c>
      <c r="S2" s="375"/>
      <c r="T2" s="375"/>
      <c r="U2" s="412"/>
      <c r="V2" s="6" t="s">
        <v>218</v>
      </c>
      <c r="W2" s="374" t="s">
        <v>40</v>
      </c>
      <c r="X2" s="375"/>
      <c r="Y2" s="375"/>
      <c r="Z2" s="7" t="s">
        <v>219</v>
      </c>
      <c r="AA2" s="374" t="s">
        <v>41</v>
      </c>
      <c r="AB2" s="375"/>
      <c r="AC2" s="375"/>
      <c r="AD2" s="7" t="s">
        <v>220</v>
      </c>
      <c r="AE2" s="374" t="s">
        <v>42</v>
      </c>
      <c r="AF2" s="375"/>
      <c r="AG2" s="375"/>
      <c r="AH2" s="8" t="s">
        <v>221</v>
      </c>
      <c r="AI2" s="376" t="s">
        <v>43</v>
      </c>
      <c r="AJ2" s="377"/>
      <c r="AK2" s="378"/>
      <c r="AL2" s="9" t="s">
        <v>222</v>
      </c>
      <c r="AM2" s="376" t="s">
        <v>44</v>
      </c>
      <c r="AN2" s="377"/>
      <c r="AO2" s="377"/>
      <c r="AP2" s="378"/>
      <c r="AQ2" s="8" t="s">
        <v>223</v>
      </c>
      <c r="AR2" s="376" t="s">
        <v>45</v>
      </c>
      <c r="AS2" s="377"/>
      <c r="AT2" s="378"/>
      <c r="AU2" s="8" t="s">
        <v>224</v>
      </c>
      <c r="AV2" s="376" t="s">
        <v>46</v>
      </c>
      <c r="AW2" s="377"/>
      <c r="AX2" s="377"/>
      <c r="AY2" s="378"/>
      <c r="AZ2" s="7" t="s">
        <v>225</v>
      </c>
      <c r="BA2" s="376" t="s">
        <v>47</v>
      </c>
      <c r="BB2" s="377"/>
      <c r="BC2" s="377"/>
      <c r="BD2" s="187" t="s">
        <v>226</v>
      </c>
      <c r="BE2" s="344" t="s">
        <v>48</v>
      </c>
    </row>
    <row r="3" spans="1:57" ht="12" customHeight="1" thickBot="1" x14ac:dyDescent="0.25">
      <c r="A3" s="350"/>
      <c r="B3" s="350"/>
      <c r="C3" s="350"/>
      <c r="D3" s="350"/>
      <c r="E3" s="406" t="s">
        <v>49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8"/>
      <c r="BE3" s="345"/>
    </row>
    <row r="4" spans="1:57" ht="16.5" customHeight="1" thickBot="1" x14ac:dyDescent="0.25">
      <c r="A4" s="351"/>
      <c r="B4" s="351"/>
      <c r="C4" s="351"/>
      <c r="D4" s="351"/>
      <c r="E4" s="103">
        <v>35</v>
      </c>
      <c r="F4" s="103">
        <v>36</v>
      </c>
      <c r="G4" s="103">
        <v>37</v>
      </c>
      <c r="H4" s="103">
        <v>38</v>
      </c>
      <c r="I4" s="103">
        <v>39</v>
      </c>
      <c r="J4" s="103">
        <v>40</v>
      </c>
      <c r="K4" s="103">
        <v>41</v>
      </c>
      <c r="L4" s="103">
        <v>42</v>
      </c>
      <c r="M4" s="103">
        <v>43</v>
      </c>
      <c r="N4" s="103">
        <v>44</v>
      </c>
      <c r="O4" s="103">
        <v>45</v>
      </c>
      <c r="P4" s="103">
        <v>46</v>
      </c>
      <c r="Q4" s="103">
        <v>47</v>
      </c>
      <c r="R4" s="103">
        <v>48</v>
      </c>
      <c r="S4" s="103">
        <v>49</v>
      </c>
      <c r="T4" s="103">
        <v>50</v>
      </c>
      <c r="U4" s="103">
        <v>51</v>
      </c>
      <c r="V4" s="103">
        <v>52</v>
      </c>
      <c r="W4" s="104">
        <v>1</v>
      </c>
      <c r="X4" s="104">
        <v>2</v>
      </c>
      <c r="Y4" s="104">
        <v>3</v>
      </c>
      <c r="Z4" s="104">
        <v>4</v>
      </c>
      <c r="AA4" s="105">
        <v>5</v>
      </c>
      <c r="AB4" s="105">
        <v>6</v>
      </c>
      <c r="AC4" s="105">
        <v>7</v>
      </c>
      <c r="AD4" s="105">
        <v>8</v>
      </c>
      <c r="AE4" s="105">
        <v>9</v>
      </c>
      <c r="AF4" s="105">
        <v>10</v>
      </c>
      <c r="AG4" s="105">
        <v>11</v>
      </c>
      <c r="AH4" s="105">
        <v>12</v>
      </c>
      <c r="AI4" s="105">
        <v>13</v>
      </c>
      <c r="AJ4" s="105">
        <v>14</v>
      </c>
      <c r="AK4" s="105">
        <v>15</v>
      </c>
      <c r="AL4" s="105">
        <v>16</v>
      </c>
      <c r="AM4" s="105">
        <v>17</v>
      </c>
      <c r="AN4" s="105">
        <v>18</v>
      </c>
      <c r="AO4" s="105">
        <v>19</v>
      </c>
      <c r="AP4" s="105">
        <v>20</v>
      </c>
      <c r="AQ4" s="105">
        <v>21</v>
      </c>
      <c r="AR4" s="105">
        <v>22</v>
      </c>
      <c r="AS4" s="105">
        <v>23</v>
      </c>
      <c r="AT4" s="105">
        <v>24</v>
      </c>
      <c r="AU4" s="105">
        <v>25</v>
      </c>
      <c r="AV4" s="105">
        <v>26</v>
      </c>
      <c r="AW4" s="105">
        <v>27</v>
      </c>
      <c r="AX4" s="105">
        <v>28</v>
      </c>
      <c r="AY4" s="105">
        <v>29</v>
      </c>
      <c r="AZ4" s="105">
        <v>30</v>
      </c>
      <c r="BA4" s="105">
        <v>31</v>
      </c>
      <c r="BB4" s="105">
        <v>32</v>
      </c>
      <c r="BC4" s="105">
        <v>33</v>
      </c>
      <c r="BD4" s="105">
        <v>34</v>
      </c>
      <c r="BE4" s="105">
        <v>10</v>
      </c>
    </row>
    <row r="5" spans="1:57" ht="12" customHeight="1" thickBot="1" x14ac:dyDescent="0.25">
      <c r="A5" s="406" t="s">
        <v>50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8"/>
    </row>
    <row r="6" spans="1:57" ht="17.25" customHeight="1" thickBot="1" x14ac:dyDescent="0.25">
      <c r="A6" s="107"/>
      <c r="B6" s="103"/>
      <c r="C6" s="19"/>
      <c r="D6" s="103"/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  <c r="L6" s="103">
        <v>8</v>
      </c>
      <c r="M6" s="103">
        <v>9</v>
      </c>
      <c r="N6" s="103">
        <v>10</v>
      </c>
      <c r="O6" s="103">
        <v>11</v>
      </c>
      <c r="P6" s="103">
        <v>12</v>
      </c>
      <c r="Q6" s="103">
        <v>13</v>
      </c>
      <c r="R6" s="103">
        <v>14</v>
      </c>
      <c r="S6" s="103">
        <v>15</v>
      </c>
      <c r="T6" s="103">
        <v>16</v>
      </c>
      <c r="U6" s="120">
        <v>17</v>
      </c>
      <c r="V6" s="120">
        <v>18</v>
      </c>
      <c r="W6" s="120">
        <v>19</v>
      </c>
      <c r="X6" s="103">
        <v>20</v>
      </c>
      <c r="Y6" s="103">
        <v>21</v>
      </c>
      <c r="Z6" s="103">
        <v>22</v>
      </c>
      <c r="AA6" s="103">
        <v>23</v>
      </c>
      <c r="AB6" s="103">
        <v>24</v>
      </c>
      <c r="AC6" s="103">
        <v>25</v>
      </c>
      <c r="AD6" s="103">
        <v>26</v>
      </c>
      <c r="AE6" s="103">
        <v>27</v>
      </c>
      <c r="AF6" s="103">
        <v>28</v>
      </c>
      <c r="AG6" s="103">
        <v>29</v>
      </c>
      <c r="AH6" s="103">
        <v>30</v>
      </c>
      <c r="AI6" s="103">
        <v>31</v>
      </c>
      <c r="AJ6" s="103">
        <v>32</v>
      </c>
      <c r="AK6" s="103">
        <v>33</v>
      </c>
      <c r="AL6" s="103">
        <v>34</v>
      </c>
      <c r="AM6" s="103">
        <v>35</v>
      </c>
      <c r="AN6" s="103">
        <v>36</v>
      </c>
      <c r="AO6" s="103">
        <v>37</v>
      </c>
      <c r="AP6" s="103">
        <v>38</v>
      </c>
      <c r="AQ6" s="103">
        <v>39</v>
      </c>
      <c r="AR6" s="103">
        <v>40</v>
      </c>
      <c r="AS6" s="103">
        <v>41</v>
      </c>
      <c r="AT6" s="103">
        <v>42</v>
      </c>
      <c r="AU6" s="103">
        <v>43</v>
      </c>
      <c r="AV6" s="103">
        <v>44</v>
      </c>
      <c r="AW6" s="103">
        <v>45</v>
      </c>
      <c r="AX6" s="103">
        <v>46</v>
      </c>
      <c r="AY6" s="103">
        <v>47</v>
      </c>
      <c r="AZ6" s="103">
        <v>48</v>
      </c>
      <c r="BA6" s="103">
        <v>49</v>
      </c>
      <c r="BB6" s="103">
        <v>50</v>
      </c>
      <c r="BC6" s="103">
        <v>51</v>
      </c>
      <c r="BD6" s="103">
        <v>52</v>
      </c>
      <c r="BE6" s="105">
        <v>28</v>
      </c>
    </row>
    <row r="7" spans="1:57" ht="12.75" customHeight="1" thickBot="1" x14ac:dyDescent="0.25">
      <c r="A7" s="364" t="s">
        <v>89</v>
      </c>
      <c r="B7" s="400" t="s">
        <v>72</v>
      </c>
      <c r="C7" s="400" t="s">
        <v>113</v>
      </c>
      <c r="D7" s="108" t="s">
        <v>53</v>
      </c>
      <c r="E7" s="160">
        <f>E10+E13</f>
        <v>4</v>
      </c>
      <c r="F7" s="160">
        <f t="shared" ref="F7:AC7" si="0">F10+F13</f>
        <v>4</v>
      </c>
      <c r="G7" s="160">
        <f t="shared" si="0"/>
        <v>4</v>
      </c>
      <c r="H7" s="160">
        <f t="shared" si="0"/>
        <v>4</v>
      </c>
      <c r="I7" s="160">
        <f t="shared" si="0"/>
        <v>4</v>
      </c>
      <c r="J7" s="160">
        <f t="shared" si="0"/>
        <v>4</v>
      </c>
      <c r="K7" s="160">
        <f t="shared" si="0"/>
        <v>4</v>
      </c>
      <c r="L7" s="160">
        <f t="shared" si="0"/>
        <v>4</v>
      </c>
      <c r="M7" s="160">
        <f t="shared" si="0"/>
        <v>4</v>
      </c>
      <c r="N7" s="160">
        <f t="shared" si="0"/>
        <v>4</v>
      </c>
      <c r="O7" s="160">
        <f t="shared" si="0"/>
        <v>4</v>
      </c>
      <c r="P7" s="160">
        <f t="shared" si="0"/>
        <v>4</v>
      </c>
      <c r="Q7" s="160">
        <f t="shared" si="0"/>
        <v>4</v>
      </c>
      <c r="R7" s="160">
        <f t="shared" si="0"/>
        <v>4</v>
      </c>
      <c r="S7" s="160">
        <f t="shared" si="0"/>
        <v>4</v>
      </c>
      <c r="T7" s="160">
        <f t="shared" si="0"/>
        <v>4</v>
      </c>
      <c r="U7" s="160">
        <f t="shared" si="0"/>
        <v>0</v>
      </c>
      <c r="V7" s="161" t="s">
        <v>165</v>
      </c>
      <c r="W7" s="161" t="s">
        <v>165</v>
      </c>
      <c r="X7" s="160">
        <f t="shared" si="0"/>
        <v>4</v>
      </c>
      <c r="Y7" s="160">
        <f t="shared" si="0"/>
        <v>4</v>
      </c>
      <c r="Z7" s="160">
        <f t="shared" si="0"/>
        <v>4</v>
      </c>
      <c r="AA7" s="160">
        <f t="shared" si="0"/>
        <v>4</v>
      </c>
      <c r="AB7" s="160">
        <f t="shared" si="0"/>
        <v>4</v>
      </c>
      <c r="AC7" s="160">
        <f t="shared" si="0"/>
        <v>4</v>
      </c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1" t="s">
        <v>165</v>
      </c>
      <c r="AW7" s="161" t="s">
        <v>165</v>
      </c>
      <c r="AX7" s="161" t="s">
        <v>165</v>
      </c>
      <c r="AY7" s="161" t="s">
        <v>165</v>
      </c>
      <c r="AZ7" s="161" t="s">
        <v>165</v>
      </c>
      <c r="BA7" s="161" t="s">
        <v>165</v>
      </c>
      <c r="BB7" s="161" t="s">
        <v>165</v>
      </c>
      <c r="BC7" s="161" t="s">
        <v>165</v>
      </c>
      <c r="BD7" s="161" t="s">
        <v>165</v>
      </c>
      <c r="BE7" s="108">
        <f t="shared" ref="BE7:BE15" si="1">SUM(E7:BD7)</f>
        <v>88</v>
      </c>
    </row>
    <row r="8" spans="1:57" ht="12.75" customHeight="1" thickBot="1" x14ac:dyDescent="0.25">
      <c r="A8" s="365"/>
      <c r="B8" s="401"/>
      <c r="C8" s="401"/>
      <c r="D8" s="108" t="s">
        <v>54</v>
      </c>
      <c r="E8" s="109">
        <f>E11+E14</f>
        <v>2</v>
      </c>
      <c r="F8" s="109">
        <f t="shared" ref="F8:AC8" si="2">F11+F14</f>
        <v>2</v>
      </c>
      <c r="G8" s="109">
        <f t="shared" si="2"/>
        <v>2</v>
      </c>
      <c r="H8" s="109">
        <f t="shared" si="2"/>
        <v>2</v>
      </c>
      <c r="I8" s="109">
        <f t="shared" si="2"/>
        <v>2</v>
      </c>
      <c r="J8" s="109">
        <f t="shared" si="2"/>
        <v>2</v>
      </c>
      <c r="K8" s="109">
        <f t="shared" si="2"/>
        <v>2</v>
      </c>
      <c r="L8" s="109">
        <f t="shared" si="2"/>
        <v>2</v>
      </c>
      <c r="M8" s="109">
        <f t="shared" si="2"/>
        <v>2</v>
      </c>
      <c r="N8" s="109">
        <f t="shared" si="2"/>
        <v>2</v>
      </c>
      <c r="O8" s="109">
        <f t="shared" si="2"/>
        <v>2</v>
      </c>
      <c r="P8" s="109">
        <f t="shared" si="2"/>
        <v>2</v>
      </c>
      <c r="Q8" s="109">
        <f t="shared" si="2"/>
        <v>2</v>
      </c>
      <c r="R8" s="109">
        <f t="shared" si="2"/>
        <v>2</v>
      </c>
      <c r="S8" s="109">
        <f t="shared" si="2"/>
        <v>2</v>
      </c>
      <c r="T8" s="109">
        <f t="shared" si="2"/>
        <v>2</v>
      </c>
      <c r="U8" s="109">
        <f t="shared" si="2"/>
        <v>0</v>
      </c>
      <c r="V8" s="110" t="s">
        <v>165</v>
      </c>
      <c r="W8" s="110" t="s">
        <v>165</v>
      </c>
      <c r="X8" s="109">
        <f t="shared" si="2"/>
        <v>2</v>
      </c>
      <c r="Y8" s="109">
        <f t="shared" si="2"/>
        <v>2</v>
      </c>
      <c r="Z8" s="109">
        <f t="shared" si="2"/>
        <v>2</v>
      </c>
      <c r="AA8" s="109">
        <f t="shared" si="2"/>
        <v>2</v>
      </c>
      <c r="AB8" s="109">
        <f t="shared" si="2"/>
        <v>2</v>
      </c>
      <c r="AC8" s="109">
        <f t="shared" si="2"/>
        <v>2</v>
      </c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10" t="s">
        <v>165</v>
      </c>
      <c r="AW8" s="110" t="s">
        <v>165</v>
      </c>
      <c r="AX8" s="110" t="s">
        <v>165</v>
      </c>
      <c r="AY8" s="110" t="s">
        <v>165</v>
      </c>
      <c r="AZ8" s="110" t="s">
        <v>165</v>
      </c>
      <c r="BA8" s="110" t="s">
        <v>165</v>
      </c>
      <c r="BB8" s="110" t="s">
        <v>165</v>
      </c>
      <c r="BC8" s="110" t="s">
        <v>165</v>
      </c>
      <c r="BD8" s="110" t="s">
        <v>165</v>
      </c>
      <c r="BE8" s="108">
        <f t="shared" si="1"/>
        <v>44</v>
      </c>
    </row>
    <row r="9" spans="1:57" ht="12.75" customHeight="1" thickBot="1" x14ac:dyDescent="0.25">
      <c r="A9" s="365"/>
      <c r="B9" s="402"/>
      <c r="C9" s="402"/>
      <c r="D9" s="108" t="s">
        <v>116</v>
      </c>
      <c r="E9" s="109">
        <f>E12+E15</f>
        <v>0</v>
      </c>
      <c r="F9" s="109">
        <f t="shared" ref="F9:AB9" si="3">F12+F15</f>
        <v>0</v>
      </c>
      <c r="G9" s="109">
        <f t="shared" si="3"/>
        <v>0</v>
      </c>
      <c r="H9" s="109">
        <f t="shared" si="3"/>
        <v>0</v>
      </c>
      <c r="I9" s="109">
        <f t="shared" si="3"/>
        <v>0</v>
      </c>
      <c r="J9" s="109">
        <f t="shared" si="3"/>
        <v>0</v>
      </c>
      <c r="K9" s="109">
        <f t="shared" si="3"/>
        <v>0</v>
      </c>
      <c r="L9" s="109">
        <f t="shared" si="3"/>
        <v>0</v>
      </c>
      <c r="M9" s="109">
        <f t="shared" si="3"/>
        <v>0</v>
      </c>
      <c r="N9" s="109">
        <f t="shared" si="3"/>
        <v>0</v>
      </c>
      <c r="O9" s="109">
        <f t="shared" si="3"/>
        <v>0</v>
      </c>
      <c r="P9" s="109">
        <f t="shared" si="3"/>
        <v>0</v>
      </c>
      <c r="Q9" s="109">
        <f t="shared" si="3"/>
        <v>0</v>
      </c>
      <c r="R9" s="109">
        <f t="shared" si="3"/>
        <v>0</v>
      </c>
      <c r="S9" s="109">
        <f t="shared" si="3"/>
        <v>0</v>
      </c>
      <c r="T9" s="109">
        <f t="shared" si="3"/>
        <v>0</v>
      </c>
      <c r="U9" s="109">
        <f t="shared" si="3"/>
        <v>0</v>
      </c>
      <c r="V9" s="110" t="s">
        <v>165</v>
      </c>
      <c r="W9" s="110" t="s">
        <v>165</v>
      </c>
      <c r="X9" s="109">
        <f t="shared" si="3"/>
        <v>0</v>
      </c>
      <c r="Y9" s="109">
        <f t="shared" si="3"/>
        <v>0</v>
      </c>
      <c r="Z9" s="109">
        <f t="shared" si="3"/>
        <v>0</v>
      </c>
      <c r="AA9" s="109">
        <f t="shared" si="3"/>
        <v>0</v>
      </c>
      <c r="AB9" s="109">
        <f t="shared" si="3"/>
        <v>0</v>
      </c>
      <c r="AC9" s="109">
        <v>0</v>
      </c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10" t="s">
        <v>165</v>
      </c>
      <c r="AW9" s="110" t="s">
        <v>165</v>
      </c>
      <c r="AX9" s="110" t="s">
        <v>165</v>
      </c>
      <c r="AY9" s="110" t="s">
        <v>165</v>
      </c>
      <c r="AZ9" s="110" t="s">
        <v>165</v>
      </c>
      <c r="BA9" s="110" t="s">
        <v>165</v>
      </c>
      <c r="BB9" s="110" t="s">
        <v>165</v>
      </c>
      <c r="BC9" s="110" t="s">
        <v>165</v>
      </c>
      <c r="BD9" s="110" t="s">
        <v>165</v>
      </c>
      <c r="BE9" s="108">
        <f t="shared" si="1"/>
        <v>0</v>
      </c>
    </row>
    <row r="10" spans="1:57" ht="12.75" customHeight="1" thickBot="1" x14ac:dyDescent="0.25">
      <c r="A10" s="365"/>
      <c r="B10" s="326" t="s">
        <v>75</v>
      </c>
      <c r="C10" s="326" t="s">
        <v>2</v>
      </c>
      <c r="D10" s="17" t="s">
        <v>53</v>
      </c>
      <c r="E10" s="111">
        <v>2</v>
      </c>
      <c r="F10" s="111">
        <v>2</v>
      </c>
      <c r="G10" s="111">
        <v>2</v>
      </c>
      <c r="H10" s="111">
        <v>2</v>
      </c>
      <c r="I10" s="111">
        <v>2</v>
      </c>
      <c r="J10" s="111">
        <v>2</v>
      </c>
      <c r="K10" s="111">
        <v>2</v>
      </c>
      <c r="L10" s="111">
        <v>2</v>
      </c>
      <c r="M10" s="111">
        <v>2</v>
      </c>
      <c r="N10" s="111">
        <v>2</v>
      </c>
      <c r="O10" s="111">
        <v>2</v>
      </c>
      <c r="P10" s="111">
        <v>2</v>
      </c>
      <c r="Q10" s="111">
        <v>2</v>
      </c>
      <c r="R10" s="111">
        <v>2</v>
      </c>
      <c r="S10" s="111">
        <v>2</v>
      </c>
      <c r="T10" s="111">
        <v>2</v>
      </c>
      <c r="U10" s="113">
        <v>0</v>
      </c>
      <c r="V10" s="112" t="s">
        <v>165</v>
      </c>
      <c r="W10" s="112" t="s">
        <v>165</v>
      </c>
      <c r="X10" s="17">
        <v>2</v>
      </c>
      <c r="Y10" s="17">
        <v>2</v>
      </c>
      <c r="Z10" s="17">
        <v>2</v>
      </c>
      <c r="AA10" s="17">
        <v>2</v>
      </c>
      <c r="AB10" s="17">
        <v>2</v>
      </c>
      <c r="AC10" s="17">
        <v>2</v>
      </c>
      <c r="AD10" s="17">
        <v>2</v>
      </c>
      <c r="AE10" s="17"/>
      <c r="AF10" s="17"/>
      <c r="AG10" s="17"/>
      <c r="AH10" s="17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12" t="s">
        <v>165</v>
      </c>
      <c r="AW10" s="112" t="s">
        <v>165</v>
      </c>
      <c r="AX10" s="112" t="s">
        <v>165</v>
      </c>
      <c r="AY10" s="112" t="s">
        <v>165</v>
      </c>
      <c r="AZ10" s="112" t="s">
        <v>165</v>
      </c>
      <c r="BA10" s="112" t="s">
        <v>165</v>
      </c>
      <c r="BB10" s="112" t="s">
        <v>165</v>
      </c>
      <c r="BC10" s="112" t="s">
        <v>165</v>
      </c>
      <c r="BD10" s="112" t="s">
        <v>165</v>
      </c>
      <c r="BE10" s="17">
        <f t="shared" si="1"/>
        <v>46</v>
      </c>
    </row>
    <row r="11" spans="1:57" ht="12.75" customHeight="1" thickBot="1" x14ac:dyDescent="0.25">
      <c r="A11" s="365"/>
      <c r="B11" s="327"/>
      <c r="C11" s="327"/>
      <c r="D11" s="17" t="s">
        <v>54</v>
      </c>
      <c r="E11" s="111">
        <v>1</v>
      </c>
      <c r="F11" s="111">
        <v>1</v>
      </c>
      <c r="G11" s="111">
        <v>1</v>
      </c>
      <c r="H11" s="111">
        <v>1</v>
      </c>
      <c r="I11" s="111">
        <v>1</v>
      </c>
      <c r="J11" s="111">
        <v>1</v>
      </c>
      <c r="K11" s="111">
        <v>1</v>
      </c>
      <c r="L11" s="111">
        <v>1</v>
      </c>
      <c r="M11" s="111">
        <v>1</v>
      </c>
      <c r="N11" s="111">
        <v>1</v>
      </c>
      <c r="O11" s="111">
        <v>1</v>
      </c>
      <c r="P11" s="111">
        <v>1</v>
      </c>
      <c r="Q11" s="111">
        <v>1</v>
      </c>
      <c r="R11" s="111">
        <v>1</v>
      </c>
      <c r="S11" s="111">
        <v>1</v>
      </c>
      <c r="T11" s="111">
        <v>1</v>
      </c>
      <c r="U11" s="113">
        <v>0</v>
      </c>
      <c r="V11" s="163" t="s">
        <v>165</v>
      </c>
      <c r="W11" s="164" t="s">
        <v>165</v>
      </c>
      <c r="X11" s="165">
        <v>1</v>
      </c>
      <c r="Y11" s="165">
        <v>1</v>
      </c>
      <c r="Z11" s="165">
        <v>1</v>
      </c>
      <c r="AA11" s="165">
        <v>1</v>
      </c>
      <c r="AB11" s="165">
        <v>1</v>
      </c>
      <c r="AC11" s="165">
        <v>1</v>
      </c>
      <c r="AD11" s="165">
        <v>1</v>
      </c>
      <c r="AE11" s="165"/>
      <c r="AF11" s="165"/>
      <c r="AG11" s="165"/>
      <c r="AH11" s="165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3" t="s">
        <v>165</v>
      </c>
      <c r="AW11" s="163" t="s">
        <v>165</v>
      </c>
      <c r="AX11" s="163" t="s">
        <v>165</v>
      </c>
      <c r="AY11" s="163" t="s">
        <v>165</v>
      </c>
      <c r="AZ11" s="163" t="s">
        <v>165</v>
      </c>
      <c r="BA11" s="163" t="s">
        <v>165</v>
      </c>
      <c r="BB11" s="163" t="s">
        <v>165</v>
      </c>
      <c r="BC11" s="163" t="s">
        <v>165</v>
      </c>
      <c r="BD11" s="163" t="s">
        <v>165</v>
      </c>
      <c r="BE11" s="279">
        <f t="shared" si="1"/>
        <v>23</v>
      </c>
    </row>
    <row r="12" spans="1:57" ht="12.75" customHeight="1" thickBot="1" x14ac:dyDescent="0.25">
      <c r="A12" s="365"/>
      <c r="B12" s="328"/>
      <c r="C12" s="328"/>
      <c r="D12" s="17" t="s">
        <v>116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3">
        <v>0</v>
      </c>
      <c r="V12" s="163" t="s">
        <v>165</v>
      </c>
      <c r="W12" s="167" t="s">
        <v>165</v>
      </c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3" t="s">
        <v>165</v>
      </c>
      <c r="AW12" s="163" t="s">
        <v>165</v>
      </c>
      <c r="AX12" s="163" t="s">
        <v>165</v>
      </c>
      <c r="AY12" s="163" t="s">
        <v>165</v>
      </c>
      <c r="AZ12" s="163" t="s">
        <v>165</v>
      </c>
      <c r="BA12" s="163" t="s">
        <v>165</v>
      </c>
      <c r="BB12" s="163" t="s">
        <v>165</v>
      </c>
      <c r="BC12" s="163" t="s">
        <v>165</v>
      </c>
      <c r="BD12" s="163" t="s">
        <v>165</v>
      </c>
      <c r="BE12" s="279">
        <f t="shared" si="1"/>
        <v>0</v>
      </c>
    </row>
    <row r="13" spans="1:57" ht="12.75" customHeight="1" thickBot="1" x14ac:dyDescent="0.25">
      <c r="A13" s="365"/>
      <c r="B13" s="326" t="s">
        <v>76</v>
      </c>
      <c r="C13" s="326" t="s">
        <v>57</v>
      </c>
      <c r="D13" s="17" t="s">
        <v>53</v>
      </c>
      <c r="E13" s="111">
        <v>2</v>
      </c>
      <c r="F13" s="111">
        <v>2</v>
      </c>
      <c r="G13" s="111">
        <v>2</v>
      </c>
      <c r="H13" s="111">
        <v>2</v>
      </c>
      <c r="I13" s="111">
        <v>2</v>
      </c>
      <c r="J13" s="111">
        <v>2</v>
      </c>
      <c r="K13" s="111">
        <v>2</v>
      </c>
      <c r="L13" s="111">
        <v>2</v>
      </c>
      <c r="M13" s="111">
        <v>2</v>
      </c>
      <c r="N13" s="111">
        <v>2</v>
      </c>
      <c r="O13" s="111">
        <v>2</v>
      </c>
      <c r="P13" s="111">
        <v>2</v>
      </c>
      <c r="Q13" s="111">
        <v>2</v>
      </c>
      <c r="R13" s="111">
        <v>2</v>
      </c>
      <c r="S13" s="111">
        <v>2</v>
      </c>
      <c r="T13" s="111">
        <v>2</v>
      </c>
      <c r="U13" s="113">
        <v>0</v>
      </c>
      <c r="V13" s="163" t="s">
        <v>165</v>
      </c>
      <c r="W13" s="173" t="s">
        <v>165</v>
      </c>
      <c r="X13" s="17">
        <v>2</v>
      </c>
      <c r="Y13" s="17">
        <v>2</v>
      </c>
      <c r="Z13" s="17">
        <v>2</v>
      </c>
      <c r="AA13" s="17">
        <v>2</v>
      </c>
      <c r="AB13" s="17">
        <v>2</v>
      </c>
      <c r="AC13" s="17">
        <v>2</v>
      </c>
      <c r="AD13" s="17">
        <v>2</v>
      </c>
      <c r="AE13" s="169"/>
      <c r="AF13" s="169"/>
      <c r="AG13" s="169"/>
      <c r="AH13" s="169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3" t="s">
        <v>165</v>
      </c>
      <c r="AW13" s="163" t="s">
        <v>165</v>
      </c>
      <c r="AX13" s="163" t="s">
        <v>165</v>
      </c>
      <c r="AY13" s="163" t="s">
        <v>165</v>
      </c>
      <c r="AZ13" s="163" t="s">
        <v>165</v>
      </c>
      <c r="BA13" s="163" t="s">
        <v>165</v>
      </c>
      <c r="BB13" s="163" t="s">
        <v>165</v>
      </c>
      <c r="BC13" s="163" t="s">
        <v>165</v>
      </c>
      <c r="BD13" s="163" t="s">
        <v>165</v>
      </c>
      <c r="BE13" s="279">
        <f t="shared" si="1"/>
        <v>46</v>
      </c>
    </row>
    <row r="14" spans="1:57" ht="12.75" customHeight="1" thickBot="1" x14ac:dyDescent="0.25">
      <c r="A14" s="365"/>
      <c r="B14" s="327"/>
      <c r="C14" s="327"/>
      <c r="D14" s="17" t="s">
        <v>54</v>
      </c>
      <c r="E14" s="111">
        <v>1</v>
      </c>
      <c r="F14" s="111">
        <v>1</v>
      </c>
      <c r="G14" s="111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1</v>
      </c>
      <c r="N14" s="111">
        <v>1</v>
      </c>
      <c r="O14" s="111">
        <v>1</v>
      </c>
      <c r="P14" s="111">
        <v>1</v>
      </c>
      <c r="Q14" s="111">
        <v>1</v>
      </c>
      <c r="R14" s="111">
        <v>1</v>
      </c>
      <c r="S14" s="111">
        <v>1</v>
      </c>
      <c r="T14" s="111">
        <v>1</v>
      </c>
      <c r="U14" s="170">
        <v>0</v>
      </c>
      <c r="V14" s="163" t="s">
        <v>165</v>
      </c>
      <c r="W14" s="164" t="s">
        <v>165</v>
      </c>
      <c r="X14" s="165">
        <v>1</v>
      </c>
      <c r="Y14" s="165">
        <v>1</v>
      </c>
      <c r="Z14" s="165">
        <v>1</v>
      </c>
      <c r="AA14" s="165">
        <v>1</v>
      </c>
      <c r="AB14" s="165">
        <v>1</v>
      </c>
      <c r="AC14" s="165">
        <v>1</v>
      </c>
      <c r="AD14" s="165">
        <v>1</v>
      </c>
      <c r="AE14" s="165"/>
      <c r="AF14" s="165"/>
      <c r="AG14" s="165"/>
      <c r="AH14" s="165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63" t="s">
        <v>165</v>
      </c>
      <c r="AW14" s="163" t="s">
        <v>165</v>
      </c>
      <c r="AX14" s="163" t="s">
        <v>165</v>
      </c>
      <c r="AY14" s="163" t="s">
        <v>165</v>
      </c>
      <c r="AZ14" s="163" t="s">
        <v>165</v>
      </c>
      <c r="BA14" s="163" t="s">
        <v>165</v>
      </c>
      <c r="BB14" s="163" t="s">
        <v>165</v>
      </c>
      <c r="BC14" s="163" t="s">
        <v>165</v>
      </c>
      <c r="BD14" s="163" t="s">
        <v>165</v>
      </c>
      <c r="BE14" s="169">
        <f t="shared" si="1"/>
        <v>23</v>
      </c>
    </row>
    <row r="15" spans="1:57" ht="12.75" customHeight="1" thickBot="1" x14ac:dyDescent="0.25">
      <c r="A15" s="365"/>
      <c r="B15" s="328"/>
      <c r="C15" s="328"/>
      <c r="D15" s="17" t="s">
        <v>116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3">
        <v>0</v>
      </c>
      <c r="V15" s="163" t="s">
        <v>165</v>
      </c>
      <c r="W15" s="167" t="s">
        <v>165</v>
      </c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3" t="s">
        <v>165</v>
      </c>
      <c r="AW15" s="163" t="s">
        <v>165</v>
      </c>
      <c r="AX15" s="163" t="s">
        <v>165</v>
      </c>
      <c r="AY15" s="163" t="s">
        <v>165</v>
      </c>
      <c r="AZ15" s="163" t="s">
        <v>165</v>
      </c>
      <c r="BA15" s="163" t="s">
        <v>165</v>
      </c>
      <c r="BB15" s="163" t="s">
        <v>165</v>
      </c>
      <c r="BC15" s="163" t="s">
        <v>165</v>
      </c>
      <c r="BD15" s="163" t="s">
        <v>165</v>
      </c>
      <c r="BE15" s="279">
        <f t="shared" si="1"/>
        <v>0</v>
      </c>
    </row>
    <row r="16" spans="1:57" ht="12.75" customHeight="1" thickBot="1" x14ac:dyDescent="0.25">
      <c r="A16" s="365"/>
      <c r="B16" s="400" t="s">
        <v>20</v>
      </c>
      <c r="C16" s="400" t="s">
        <v>26</v>
      </c>
      <c r="D16" s="108" t="s">
        <v>53</v>
      </c>
      <c r="E16" s="109">
        <f>E19+E28+E39+E47</f>
        <v>32</v>
      </c>
      <c r="F16" s="109">
        <f t="shared" ref="F16:U16" si="4">F19+F28+F39</f>
        <v>24</v>
      </c>
      <c r="G16" s="109">
        <f t="shared" si="4"/>
        <v>25</v>
      </c>
      <c r="H16" s="109">
        <f t="shared" si="4"/>
        <v>24</v>
      </c>
      <c r="I16" s="109">
        <f t="shared" si="4"/>
        <v>24</v>
      </c>
      <c r="J16" s="109">
        <f t="shared" si="4"/>
        <v>24</v>
      </c>
      <c r="K16" s="109">
        <f t="shared" si="4"/>
        <v>24</v>
      </c>
      <c r="L16" s="109">
        <f t="shared" si="4"/>
        <v>24</v>
      </c>
      <c r="M16" s="109">
        <f t="shared" si="4"/>
        <v>23</v>
      </c>
      <c r="N16" s="109">
        <f t="shared" si="4"/>
        <v>24</v>
      </c>
      <c r="O16" s="109">
        <f t="shared" si="4"/>
        <v>23</v>
      </c>
      <c r="P16" s="109">
        <f t="shared" si="4"/>
        <v>23</v>
      </c>
      <c r="Q16" s="109">
        <f t="shared" si="4"/>
        <v>23</v>
      </c>
      <c r="R16" s="109">
        <f t="shared" si="4"/>
        <v>23</v>
      </c>
      <c r="S16" s="109">
        <f t="shared" si="4"/>
        <v>23</v>
      </c>
      <c r="T16" s="109">
        <f t="shared" si="4"/>
        <v>23</v>
      </c>
      <c r="U16" s="109">
        <f t="shared" si="4"/>
        <v>0</v>
      </c>
      <c r="V16" s="110" t="s">
        <v>165</v>
      </c>
      <c r="W16" s="172" t="s">
        <v>165</v>
      </c>
      <c r="X16" s="121">
        <f t="shared" ref="X16:AB18" si="5">X19+X28+X39</f>
        <v>7</v>
      </c>
      <c r="Y16" s="121">
        <f t="shared" si="5"/>
        <v>8</v>
      </c>
      <c r="Z16" s="121">
        <f t="shared" si="5"/>
        <v>8</v>
      </c>
      <c r="AA16" s="121">
        <f t="shared" si="5"/>
        <v>8</v>
      </c>
      <c r="AB16" s="121">
        <f t="shared" si="5"/>
        <v>7</v>
      </c>
      <c r="AC16" s="121">
        <v>0</v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10" t="s">
        <v>165</v>
      </c>
      <c r="AW16" s="110" t="s">
        <v>165</v>
      </c>
      <c r="AX16" s="110" t="s">
        <v>165</v>
      </c>
      <c r="AY16" s="110" t="s">
        <v>165</v>
      </c>
      <c r="AZ16" s="110" t="s">
        <v>165</v>
      </c>
      <c r="BA16" s="110" t="s">
        <v>165</v>
      </c>
      <c r="BB16" s="110" t="s">
        <v>165</v>
      </c>
      <c r="BC16" s="110" t="s">
        <v>165</v>
      </c>
      <c r="BD16" s="110" t="s">
        <v>165</v>
      </c>
      <c r="BE16" s="149">
        <f>SUM(E16:BD16)</f>
        <v>424</v>
      </c>
    </row>
    <row r="17" spans="1:58" ht="12.75" customHeight="1" thickBot="1" x14ac:dyDescent="0.25">
      <c r="A17" s="365"/>
      <c r="B17" s="401"/>
      <c r="C17" s="401"/>
      <c r="D17" s="108" t="s">
        <v>54</v>
      </c>
      <c r="E17" s="109">
        <f>E20+E29+E40+E48</f>
        <v>16</v>
      </c>
      <c r="F17" s="109">
        <f t="shared" ref="F17:U17" si="6">F20+F29+F40</f>
        <v>12</v>
      </c>
      <c r="G17" s="109">
        <f t="shared" si="6"/>
        <v>12</v>
      </c>
      <c r="H17" s="109">
        <f t="shared" si="6"/>
        <v>12</v>
      </c>
      <c r="I17" s="109">
        <f t="shared" si="6"/>
        <v>12</v>
      </c>
      <c r="J17" s="109">
        <f t="shared" si="6"/>
        <v>12</v>
      </c>
      <c r="K17" s="109">
        <f t="shared" si="6"/>
        <v>12</v>
      </c>
      <c r="L17" s="109">
        <f t="shared" si="6"/>
        <v>12</v>
      </c>
      <c r="M17" s="109">
        <f t="shared" si="6"/>
        <v>12</v>
      </c>
      <c r="N17" s="109">
        <f t="shared" si="6"/>
        <v>12</v>
      </c>
      <c r="O17" s="109">
        <f t="shared" si="6"/>
        <v>12</v>
      </c>
      <c r="P17" s="109">
        <f t="shared" si="6"/>
        <v>12</v>
      </c>
      <c r="Q17" s="109">
        <f t="shared" si="6"/>
        <v>12</v>
      </c>
      <c r="R17" s="109">
        <f t="shared" si="6"/>
        <v>11</v>
      </c>
      <c r="S17" s="109">
        <f t="shared" si="6"/>
        <v>12</v>
      </c>
      <c r="T17" s="109">
        <f t="shared" si="6"/>
        <v>12</v>
      </c>
      <c r="U17" s="109">
        <f t="shared" si="6"/>
        <v>0</v>
      </c>
      <c r="V17" s="110" t="s">
        <v>165</v>
      </c>
      <c r="W17" s="172" t="s">
        <v>165</v>
      </c>
      <c r="X17" s="121">
        <f t="shared" si="5"/>
        <v>3</v>
      </c>
      <c r="Y17" s="121">
        <f t="shared" si="5"/>
        <v>4</v>
      </c>
      <c r="Z17" s="121">
        <f t="shared" si="5"/>
        <v>4</v>
      </c>
      <c r="AA17" s="121">
        <f t="shared" si="5"/>
        <v>3</v>
      </c>
      <c r="AB17" s="121">
        <f t="shared" si="5"/>
        <v>4</v>
      </c>
      <c r="AC17" s="121">
        <v>0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10" t="s">
        <v>165</v>
      </c>
      <c r="AW17" s="110" t="s">
        <v>165</v>
      </c>
      <c r="AX17" s="110" t="s">
        <v>165</v>
      </c>
      <c r="AY17" s="110" t="s">
        <v>165</v>
      </c>
      <c r="AZ17" s="110" t="s">
        <v>165</v>
      </c>
      <c r="BA17" s="110" t="s">
        <v>165</v>
      </c>
      <c r="BB17" s="110" t="s">
        <v>165</v>
      </c>
      <c r="BC17" s="110" t="s">
        <v>165</v>
      </c>
      <c r="BD17" s="110" t="s">
        <v>165</v>
      </c>
      <c r="BE17" s="149">
        <f t="shared" ref="BE17:BE21" si="7">SUM(E17:BD17)</f>
        <v>213</v>
      </c>
    </row>
    <row r="18" spans="1:58" ht="12.75" customHeight="1" thickBot="1" x14ac:dyDescent="0.25">
      <c r="A18" s="365"/>
      <c r="B18" s="402"/>
      <c r="C18" s="402"/>
      <c r="D18" s="108" t="s">
        <v>116</v>
      </c>
      <c r="E18" s="109">
        <f>E21+E30+E41+E49</f>
        <v>0</v>
      </c>
      <c r="F18" s="109">
        <f t="shared" ref="F18:U18" si="8">F21+F30+F41</f>
        <v>0</v>
      </c>
      <c r="G18" s="109">
        <f t="shared" si="8"/>
        <v>0</v>
      </c>
      <c r="H18" s="109">
        <f t="shared" si="8"/>
        <v>0</v>
      </c>
      <c r="I18" s="109">
        <f t="shared" si="8"/>
        <v>0</v>
      </c>
      <c r="J18" s="109">
        <f t="shared" si="8"/>
        <v>0</v>
      </c>
      <c r="K18" s="109">
        <f t="shared" si="8"/>
        <v>0</v>
      </c>
      <c r="L18" s="109">
        <f t="shared" si="8"/>
        <v>0</v>
      </c>
      <c r="M18" s="109">
        <f t="shared" si="8"/>
        <v>0</v>
      </c>
      <c r="N18" s="109">
        <f t="shared" si="8"/>
        <v>0</v>
      </c>
      <c r="O18" s="109">
        <f t="shared" si="8"/>
        <v>0</v>
      </c>
      <c r="P18" s="109">
        <f t="shared" si="8"/>
        <v>0</v>
      </c>
      <c r="Q18" s="109">
        <f t="shared" si="8"/>
        <v>0</v>
      </c>
      <c r="R18" s="109">
        <f t="shared" si="8"/>
        <v>0</v>
      </c>
      <c r="S18" s="109">
        <f t="shared" si="8"/>
        <v>0</v>
      </c>
      <c r="T18" s="109">
        <f t="shared" si="8"/>
        <v>0</v>
      </c>
      <c r="U18" s="109">
        <f t="shared" si="8"/>
        <v>0</v>
      </c>
      <c r="V18" s="110" t="s">
        <v>165</v>
      </c>
      <c r="W18" s="172" t="s">
        <v>165</v>
      </c>
      <c r="X18" s="121">
        <f t="shared" si="5"/>
        <v>0</v>
      </c>
      <c r="Y18" s="121">
        <f t="shared" si="5"/>
        <v>0</v>
      </c>
      <c r="Z18" s="121">
        <f t="shared" si="5"/>
        <v>0</v>
      </c>
      <c r="AA18" s="121">
        <f t="shared" si="5"/>
        <v>0</v>
      </c>
      <c r="AB18" s="121">
        <f t="shared" si="5"/>
        <v>0</v>
      </c>
      <c r="AC18" s="121">
        <v>0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10" t="s">
        <v>165</v>
      </c>
      <c r="AW18" s="110" t="s">
        <v>165</v>
      </c>
      <c r="AX18" s="110" t="s">
        <v>165</v>
      </c>
      <c r="AY18" s="110" t="s">
        <v>165</v>
      </c>
      <c r="AZ18" s="110" t="s">
        <v>165</v>
      </c>
      <c r="BA18" s="110" t="s">
        <v>165</v>
      </c>
      <c r="BB18" s="110" t="s">
        <v>165</v>
      </c>
      <c r="BC18" s="110" t="s">
        <v>165</v>
      </c>
      <c r="BD18" s="110" t="s">
        <v>165</v>
      </c>
      <c r="BE18" s="149">
        <f t="shared" si="7"/>
        <v>0</v>
      </c>
    </row>
    <row r="19" spans="1:58" ht="12.75" customHeight="1" thickBot="1" x14ac:dyDescent="0.25">
      <c r="A19" s="365"/>
      <c r="B19" s="400" t="s">
        <v>22</v>
      </c>
      <c r="C19" s="400" t="s">
        <v>85</v>
      </c>
      <c r="D19" s="108" t="s">
        <v>53</v>
      </c>
      <c r="E19" s="109">
        <f>E22+E25</f>
        <v>3</v>
      </c>
      <c r="F19" s="109">
        <f t="shared" ref="F19:U19" si="9">F22+F25</f>
        <v>2</v>
      </c>
      <c r="G19" s="109">
        <f t="shared" si="9"/>
        <v>3</v>
      </c>
      <c r="H19" s="109">
        <f t="shared" si="9"/>
        <v>2</v>
      </c>
      <c r="I19" s="109">
        <f t="shared" si="9"/>
        <v>3</v>
      </c>
      <c r="J19" s="109">
        <f t="shared" si="9"/>
        <v>2</v>
      </c>
      <c r="K19" s="109">
        <f t="shared" si="9"/>
        <v>3</v>
      </c>
      <c r="L19" s="109">
        <f t="shared" si="9"/>
        <v>2</v>
      </c>
      <c r="M19" s="109">
        <f t="shared" si="9"/>
        <v>2</v>
      </c>
      <c r="N19" s="109">
        <f t="shared" si="9"/>
        <v>2</v>
      </c>
      <c r="O19" s="109">
        <f t="shared" si="9"/>
        <v>2</v>
      </c>
      <c r="P19" s="109">
        <f t="shared" si="9"/>
        <v>2</v>
      </c>
      <c r="Q19" s="109">
        <f t="shared" si="9"/>
        <v>2</v>
      </c>
      <c r="R19" s="109">
        <f t="shared" si="9"/>
        <v>2</v>
      </c>
      <c r="S19" s="109">
        <f t="shared" si="9"/>
        <v>2</v>
      </c>
      <c r="T19" s="109">
        <f t="shared" si="9"/>
        <v>2</v>
      </c>
      <c r="U19" s="109">
        <f t="shared" si="9"/>
        <v>0</v>
      </c>
      <c r="V19" s="109" t="s">
        <v>165</v>
      </c>
      <c r="W19" s="121" t="s">
        <v>165</v>
      </c>
      <c r="X19" s="109">
        <f>X22+X25</f>
        <v>7</v>
      </c>
      <c r="Y19" s="109">
        <f t="shared" ref="Y19:AU19" si="10">Y22+Y25</f>
        <v>8</v>
      </c>
      <c r="Z19" s="109">
        <f t="shared" si="10"/>
        <v>8</v>
      </c>
      <c r="AA19" s="109">
        <f t="shared" si="10"/>
        <v>8</v>
      </c>
      <c r="AB19" s="109">
        <f t="shared" si="10"/>
        <v>7</v>
      </c>
      <c r="AC19" s="109">
        <f t="shared" si="10"/>
        <v>8</v>
      </c>
      <c r="AD19" s="109">
        <f t="shared" si="10"/>
        <v>8</v>
      </c>
      <c r="AE19" s="109">
        <f t="shared" si="10"/>
        <v>0</v>
      </c>
      <c r="AF19" s="109">
        <f t="shared" si="10"/>
        <v>0</v>
      </c>
      <c r="AG19" s="109">
        <f t="shared" si="10"/>
        <v>0</v>
      </c>
      <c r="AH19" s="109">
        <f t="shared" si="10"/>
        <v>0</v>
      </c>
      <c r="AI19" s="109">
        <f t="shared" si="10"/>
        <v>0</v>
      </c>
      <c r="AJ19" s="109">
        <f t="shared" si="10"/>
        <v>0</v>
      </c>
      <c r="AK19" s="109">
        <f t="shared" si="10"/>
        <v>0</v>
      </c>
      <c r="AL19" s="109">
        <f t="shared" si="10"/>
        <v>0</v>
      </c>
      <c r="AM19" s="109">
        <f t="shared" si="10"/>
        <v>0</v>
      </c>
      <c r="AN19" s="109">
        <f t="shared" si="10"/>
        <v>0</v>
      </c>
      <c r="AO19" s="109">
        <f t="shared" si="10"/>
        <v>0</v>
      </c>
      <c r="AP19" s="109">
        <f t="shared" si="10"/>
        <v>0</v>
      </c>
      <c r="AQ19" s="109">
        <f t="shared" si="10"/>
        <v>0</v>
      </c>
      <c r="AR19" s="109">
        <f t="shared" si="10"/>
        <v>0</v>
      </c>
      <c r="AS19" s="109">
        <f t="shared" si="10"/>
        <v>0</v>
      </c>
      <c r="AT19" s="109">
        <f t="shared" si="10"/>
        <v>0</v>
      </c>
      <c r="AU19" s="109">
        <f t="shared" si="10"/>
        <v>0</v>
      </c>
      <c r="AV19" s="109" t="s">
        <v>165</v>
      </c>
      <c r="AW19" s="109" t="s">
        <v>165</v>
      </c>
      <c r="AX19" s="109" t="s">
        <v>165</v>
      </c>
      <c r="AY19" s="109" t="s">
        <v>165</v>
      </c>
      <c r="AZ19" s="109" t="s">
        <v>165</v>
      </c>
      <c r="BA19" s="109" t="s">
        <v>165</v>
      </c>
      <c r="BB19" s="109" t="s">
        <v>165</v>
      </c>
      <c r="BC19" s="109" t="s">
        <v>165</v>
      </c>
      <c r="BD19" s="109" t="s">
        <v>165</v>
      </c>
      <c r="BE19" s="149">
        <f t="shared" si="7"/>
        <v>90</v>
      </c>
      <c r="BF19" s="16"/>
    </row>
    <row r="20" spans="1:58" ht="12.75" customHeight="1" thickBot="1" x14ac:dyDescent="0.25">
      <c r="A20" s="365"/>
      <c r="B20" s="401"/>
      <c r="C20" s="401"/>
      <c r="D20" s="108" t="s">
        <v>54</v>
      </c>
      <c r="E20" s="109">
        <f>E23+E26</f>
        <v>2</v>
      </c>
      <c r="F20" s="109">
        <f t="shared" ref="F20:U20" si="11">F23+F26</f>
        <v>1</v>
      </c>
      <c r="G20" s="109">
        <f t="shared" si="11"/>
        <v>2</v>
      </c>
      <c r="H20" s="109">
        <f t="shared" si="11"/>
        <v>1</v>
      </c>
      <c r="I20" s="109">
        <f t="shared" si="11"/>
        <v>2</v>
      </c>
      <c r="J20" s="109">
        <f t="shared" si="11"/>
        <v>1</v>
      </c>
      <c r="K20" s="109">
        <f t="shared" si="11"/>
        <v>2</v>
      </c>
      <c r="L20" s="109">
        <f t="shared" si="11"/>
        <v>1</v>
      </c>
      <c r="M20" s="109">
        <f t="shared" si="11"/>
        <v>1</v>
      </c>
      <c r="N20" s="109">
        <f t="shared" si="11"/>
        <v>1</v>
      </c>
      <c r="O20" s="109">
        <f t="shared" si="11"/>
        <v>1</v>
      </c>
      <c r="P20" s="109">
        <f t="shared" si="11"/>
        <v>1</v>
      </c>
      <c r="Q20" s="109">
        <f t="shared" si="11"/>
        <v>1</v>
      </c>
      <c r="R20" s="109">
        <f t="shared" si="11"/>
        <v>1</v>
      </c>
      <c r="S20" s="109">
        <f t="shared" si="11"/>
        <v>1</v>
      </c>
      <c r="T20" s="109">
        <f t="shared" si="11"/>
        <v>1</v>
      </c>
      <c r="U20" s="109">
        <f t="shared" si="11"/>
        <v>0</v>
      </c>
      <c r="V20" s="110" t="s">
        <v>165</v>
      </c>
      <c r="W20" s="280" t="s">
        <v>165</v>
      </c>
      <c r="X20" s="109">
        <f t="shared" ref="X20:AU20" si="12">X23+X26</f>
        <v>3</v>
      </c>
      <c r="Y20" s="109">
        <f t="shared" si="12"/>
        <v>4</v>
      </c>
      <c r="Z20" s="109">
        <f t="shared" si="12"/>
        <v>4</v>
      </c>
      <c r="AA20" s="109">
        <f t="shared" si="12"/>
        <v>3</v>
      </c>
      <c r="AB20" s="109">
        <f t="shared" si="12"/>
        <v>4</v>
      </c>
      <c r="AC20" s="109">
        <f t="shared" si="12"/>
        <v>4</v>
      </c>
      <c r="AD20" s="109">
        <f t="shared" si="12"/>
        <v>3</v>
      </c>
      <c r="AE20" s="109">
        <f t="shared" si="12"/>
        <v>0</v>
      </c>
      <c r="AF20" s="109">
        <f t="shared" si="12"/>
        <v>0</v>
      </c>
      <c r="AG20" s="109">
        <f t="shared" si="12"/>
        <v>0</v>
      </c>
      <c r="AH20" s="109">
        <f t="shared" si="12"/>
        <v>0</v>
      </c>
      <c r="AI20" s="109">
        <f t="shared" si="12"/>
        <v>0</v>
      </c>
      <c r="AJ20" s="109">
        <f t="shared" si="12"/>
        <v>0</v>
      </c>
      <c r="AK20" s="109">
        <f t="shared" si="12"/>
        <v>0</v>
      </c>
      <c r="AL20" s="109">
        <f t="shared" si="12"/>
        <v>0</v>
      </c>
      <c r="AM20" s="109">
        <f t="shared" si="12"/>
        <v>0</v>
      </c>
      <c r="AN20" s="109">
        <f t="shared" si="12"/>
        <v>0</v>
      </c>
      <c r="AO20" s="109">
        <f t="shared" si="12"/>
        <v>0</v>
      </c>
      <c r="AP20" s="109">
        <f t="shared" si="12"/>
        <v>0</v>
      </c>
      <c r="AQ20" s="109">
        <f t="shared" si="12"/>
        <v>0</v>
      </c>
      <c r="AR20" s="109">
        <f t="shared" si="12"/>
        <v>0</v>
      </c>
      <c r="AS20" s="109">
        <f t="shared" si="12"/>
        <v>0</v>
      </c>
      <c r="AT20" s="109">
        <f t="shared" si="12"/>
        <v>0</v>
      </c>
      <c r="AU20" s="109">
        <f t="shared" si="12"/>
        <v>0</v>
      </c>
      <c r="AV20" s="110" t="s">
        <v>165</v>
      </c>
      <c r="AW20" s="110" t="s">
        <v>165</v>
      </c>
      <c r="AX20" s="110" t="s">
        <v>165</v>
      </c>
      <c r="AY20" s="110" t="s">
        <v>165</v>
      </c>
      <c r="AZ20" s="110" t="s">
        <v>165</v>
      </c>
      <c r="BA20" s="110" t="s">
        <v>165</v>
      </c>
      <c r="BB20" s="110" t="s">
        <v>165</v>
      </c>
      <c r="BC20" s="110" t="s">
        <v>165</v>
      </c>
      <c r="BD20" s="110" t="s">
        <v>165</v>
      </c>
      <c r="BE20" s="149">
        <f t="shared" si="7"/>
        <v>45</v>
      </c>
    </row>
    <row r="21" spans="1:58" ht="12.75" customHeight="1" thickBot="1" x14ac:dyDescent="0.25">
      <c r="A21" s="365"/>
      <c r="B21" s="402"/>
      <c r="C21" s="402"/>
      <c r="D21" s="140" t="s">
        <v>116</v>
      </c>
      <c r="E21" s="109">
        <f>E24+E27</f>
        <v>0</v>
      </c>
      <c r="F21" s="109">
        <f t="shared" ref="F21:U21" si="13">F24+F27</f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 t="shared" si="13"/>
        <v>0</v>
      </c>
      <c r="K21" s="109">
        <f t="shared" si="13"/>
        <v>0</v>
      </c>
      <c r="L21" s="109">
        <f t="shared" si="13"/>
        <v>0</v>
      </c>
      <c r="M21" s="10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 t="shared" si="13"/>
        <v>0</v>
      </c>
      <c r="T21" s="109">
        <f t="shared" si="13"/>
        <v>0</v>
      </c>
      <c r="U21" s="109">
        <f t="shared" si="13"/>
        <v>0</v>
      </c>
      <c r="V21" s="110" t="s">
        <v>165</v>
      </c>
      <c r="W21" s="280" t="s">
        <v>165</v>
      </c>
      <c r="X21" s="109">
        <f t="shared" ref="X21:AU21" si="14">X24+X27</f>
        <v>0</v>
      </c>
      <c r="Y21" s="109">
        <f t="shared" si="14"/>
        <v>0</v>
      </c>
      <c r="Z21" s="109">
        <f t="shared" si="14"/>
        <v>0</v>
      </c>
      <c r="AA21" s="109">
        <f t="shared" si="14"/>
        <v>0</v>
      </c>
      <c r="AB21" s="109">
        <f t="shared" si="14"/>
        <v>0</v>
      </c>
      <c r="AC21" s="109">
        <f t="shared" si="14"/>
        <v>0</v>
      </c>
      <c r="AD21" s="109">
        <f t="shared" si="14"/>
        <v>0</v>
      </c>
      <c r="AE21" s="109">
        <f t="shared" si="14"/>
        <v>0</v>
      </c>
      <c r="AF21" s="109">
        <f t="shared" si="14"/>
        <v>0</v>
      </c>
      <c r="AG21" s="109">
        <f t="shared" si="14"/>
        <v>0</v>
      </c>
      <c r="AH21" s="109">
        <f t="shared" si="14"/>
        <v>0</v>
      </c>
      <c r="AI21" s="109">
        <f t="shared" si="14"/>
        <v>0</v>
      </c>
      <c r="AJ21" s="109">
        <f t="shared" si="14"/>
        <v>0</v>
      </c>
      <c r="AK21" s="109">
        <f t="shared" si="14"/>
        <v>0</v>
      </c>
      <c r="AL21" s="109">
        <f t="shared" si="14"/>
        <v>0</v>
      </c>
      <c r="AM21" s="109">
        <f t="shared" si="14"/>
        <v>0</v>
      </c>
      <c r="AN21" s="109">
        <f t="shared" si="14"/>
        <v>0</v>
      </c>
      <c r="AO21" s="109">
        <f t="shared" si="14"/>
        <v>0</v>
      </c>
      <c r="AP21" s="109">
        <f t="shared" si="14"/>
        <v>0</v>
      </c>
      <c r="AQ21" s="109">
        <f t="shared" si="14"/>
        <v>0</v>
      </c>
      <c r="AR21" s="109">
        <f t="shared" si="14"/>
        <v>0</v>
      </c>
      <c r="AS21" s="109">
        <f t="shared" si="14"/>
        <v>0</v>
      </c>
      <c r="AT21" s="109">
        <f t="shared" si="14"/>
        <v>0</v>
      </c>
      <c r="AU21" s="109">
        <f t="shared" si="14"/>
        <v>0</v>
      </c>
      <c r="AV21" s="110" t="s">
        <v>165</v>
      </c>
      <c r="AW21" s="110" t="s">
        <v>165</v>
      </c>
      <c r="AX21" s="110" t="s">
        <v>165</v>
      </c>
      <c r="AY21" s="110" t="s">
        <v>165</v>
      </c>
      <c r="AZ21" s="110" t="s">
        <v>165</v>
      </c>
      <c r="BA21" s="110" t="s">
        <v>165</v>
      </c>
      <c r="BB21" s="110" t="s">
        <v>165</v>
      </c>
      <c r="BC21" s="110" t="s">
        <v>165</v>
      </c>
      <c r="BD21" s="110" t="s">
        <v>165</v>
      </c>
      <c r="BE21" s="149">
        <f t="shared" si="7"/>
        <v>0</v>
      </c>
    </row>
    <row r="22" spans="1:58" ht="12.75" customHeight="1" thickBot="1" x14ac:dyDescent="0.25">
      <c r="A22" s="365"/>
      <c r="B22" s="428" t="s">
        <v>325</v>
      </c>
      <c r="C22" s="326" t="s">
        <v>326</v>
      </c>
      <c r="D22" s="169" t="s">
        <v>53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70">
        <v>0</v>
      </c>
      <c r="V22" s="163" t="s">
        <v>165</v>
      </c>
      <c r="W22" s="168" t="s">
        <v>165</v>
      </c>
      <c r="X22" s="169">
        <v>5</v>
      </c>
      <c r="Y22" s="169">
        <v>5</v>
      </c>
      <c r="Z22" s="169">
        <v>6</v>
      </c>
      <c r="AA22" s="169">
        <v>5</v>
      </c>
      <c r="AB22" s="169">
        <v>5</v>
      </c>
      <c r="AC22" s="169">
        <v>5</v>
      </c>
      <c r="AD22" s="169">
        <v>5</v>
      </c>
      <c r="AE22" s="169"/>
      <c r="AF22" s="169"/>
      <c r="AG22" s="169"/>
      <c r="AH22" s="169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63" t="s">
        <v>165</v>
      </c>
      <c r="AW22" s="163" t="s">
        <v>165</v>
      </c>
      <c r="AX22" s="163" t="s">
        <v>165</v>
      </c>
      <c r="AY22" s="163" t="s">
        <v>165</v>
      </c>
      <c r="AZ22" s="163" t="s">
        <v>165</v>
      </c>
      <c r="BA22" s="163" t="s">
        <v>165</v>
      </c>
      <c r="BB22" s="163" t="s">
        <v>165</v>
      </c>
      <c r="BC22" s="163" t="s">
        <v>165</v>
      </c>
      <c r="BD22" s="163" t="s">
        <v>165</v>
      </c>
      <c r="BE22" s="279">
        <f t="shared" ref="BE22:BE46" si="15">SUM(E22:BD22)</f>
        <v>36</v>
      </c>
    </row>
    <row r="23" spans="1:58" ht="12.75" customHeight="1" thickBot="1" x14ac:dyDescent="0.25">
      <c r="A23" s="365"/>
      <c r="B23" s="429"/>
      <c r="C23" s="327"/>
      <c r="D23" s="288" t="s">
        <v>54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70">
        <v>0</v>
      </c>
      <c r="V23" s="173" t="s">
        <v>165</v>
      </c>
      <c r="W23" s="164" t="s">
        <v>165</v>
      </c>
      <c r="X23" s="165">
        <v>2</v>
      </c>
      <c r="Y23" s="165">
        <v>3</v>
      </c>
      <c r="Z23" s="165">
        <v>3</v>
      </c>
      <c r="AA23" s="165">
        <v>2</v>
      </c>
      <c r="AB23" s="165">
        <v>3</v>
      </c>
      <c r="AC23" s="165">
        <v>3</v>
      </c>
      <c r="AD23" s="165">
        <v>2</v>
      </c>
      <c r="AE23" s="165"/>
      <c r="AF23" s="165"/>
      <c r="AG23" s="165"/>
      <c r="AH23" s="165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3" t="s">
        <v>165</v>
      </c>
      <c r="AW23" s="173" t="s">
        <v>165</v>
      </c>
      <c r="AX23" s="173" t="s">
        <v>165</v>
      </c>
      <c r="AY23" s="173" t="s">
        <v>165</v>
      </c>
      <c r="AZ23" s="173" t="s">
        <v>165</v>
      </c>
      <c r="BA23" s="173" t="s">
        <v>165</v>
      </c>
      <c r="BB23" s="173" t="s">
        <v>165</v>
      </c>
      <c r="BC23" s="173" t="s">
        <v>165</v>
      </c>
      <c r="BD23" s="173" t="s">
        <v>165</v>
      </c>
      <c r="BE23" s="279">
        <f t="shared" si="15"/>
        <v>18</v>
      </c>
    </row>
    <row r="24" spans="1:58" ht="12.75" customHeight="1" thickBot="1" x14ac:dyDescent="0.25">
      <c r="A24" s="365"/>
      <c r="B24" s="430"/>
      <c r="C24" s="328"/>
      <c r="D24" s="275" t="s">
        <v>116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70">
        <v>0</v>
      </c>
      <c r="V24" s="163" t="s">
        <v>165</v>
      </c>
      <c r="W24" s="167" t="s">
        <v>165</v>
      </c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63" t="s">
        <v>165</v>
      </c>
      <c r="AW24" s="163" t="s">
        <v>165</v>
      </c>
      <c r="AX24" s="163" t="s">
        <v>165</v>
      </c>
      <c r="AY24" s="163" t="s">
        <v>165</v>
      </c>
      <c r="AZ24" s="163" t="s">
        <v>165</v>
      </c>
      <c r="BA24" s="163" t="s">
        <v>165</v>
      </c>
      <c r="BB24" s="163" t="s">
        <v>165</v>
      </c>
      <c r="BC24" s="163" t="s">
        <v>165</v>
      </c>
      <c r="BD24" s="163" t="s">
        <v>165</v>
      </c>
      <c r="BE24" s="279">
        <f t="shared" si="15"/>
        <v>0</v>
      </c>
    </row>
    <row r="25" spans="1:58" ht="12.75" customHeight="1" thickBot="1" x14ac:dyDescent="0.25">
      <c r="A25" s="365"/>
      <c r="B25" s="326" t="s">
        <v>327</v>
      </c>
      <c r="C25" s="326" t="s">
        <v>328</v>
      </c>
      <c r="D25" s="17" t="s">
        <v>53</v>
      </c>
      <c r="E25" s="111">
        <v>3</v>
      </c>
      <c r="F25" s="111">
        <v>2</v>
      </c>
      <c r="G25" s="111">
        <v>3</v>
      </c>
      <c r="H25" s="111">
        <v>2</v>
      </c>
      <c r="I25" s="111">
        <v>3</v>
      </c>
      <c r="J25" s="111">
        <v>2</v>
      </c>
      <c r="K25" s="111">
        <v>3</v>
      </c>
      <c r="L25" s="111">
        <v>2</v>
      </c>
      <c r="M25" s="111">
        <v>2</v>
      </c>
      <c r="N25" s="111">
        <v>2</v>
      </c>
      <c r="O25" s="111">
        <v>2</v>
      </c>
      <c r="P25" s="111">
        <v>2</v>
      </c>
      <c r="Q25" s="111">
        <v>2</v>
      </c>
      <c r="R25" s="111">
        <v>2</v>
      </c>
      <c r="S25" s="111">
        <v>2</v>
      </c>
      <c r="T25" s="111">
        <v>2</v>
      </c>
      <c r="U25" s="113">
        <v>0</v>
      </c>
      <c r="V25" s="163" t="s">
        <v>165</v>
      </c>
      <c r="W25" s="168" t="s">
        <v>165</v>
      </c>
      <c r="X25" s="169">
        <v>2</v>
      </c>
      <c r="Y25" s="169">
        <v>3</v>
      </c>
      <c r="Z25" s="169">
        <v>2</v>
      </c>
      <c r="AA25" s="169">
        <v>3</v>
      </c>
      <c r="AB25" s="169">
        <v>2</v>
      </c>
      <c r="AC25" s="169">
        <v>3</v>
      </c>
      <c r="AD25" s="169">
        <v>3</v>
      </c>
      <c r="AE25" s="169"/>
      <c r="AF25" s="169"/>
      <c r="AG25" s="169"/>
      <c r="AH25" s="169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3" t="s">
        <v>165</v>
      </c>
      <c r="AW25" s="163" t="s">
        <v>165</v>
      </c>
      <c r="AX25" s="163" t="s">
        <v>165</v>
      </c>
      <c r="AY25" s="163" t="s">
        <v>165</v>
      </c>
      <c r="AZ25" s="163" t="s">
        <v>165</v>
      </c>
      <c r="BA25" s="163" t="s">
        <v>165</v>
      </c>
      <c r="BB25" s="163" t="s">
        <v>165</v>
      </c>
      <c r="BC25" s="163" t="s">
        <v>165</v>
      </c>
      <c r="BD25" s="163" t="s">
        <v>165</v>
      </c>
      <c r="BE25" s="279">
        <f t="shared" si="15"/>
        <v>54</v>
      </c>
    </row>
    <row r="26" spans="1:58" ht="12.75" customHeight="1" thickBot="1" x14ac:dyDescent="0.25">
      <c r="A26" s="365"/>
      <c r="B26" s="327"/>
      <c r="C26" s="327"/>
      <c r="D26" s="17" t="s">
        <v>54</v>
      </c>
      <c r="E26" s="165">
        <v>2</v>
      </c>
      <c r="F26" s="165">
        <v>1</v>
      </c>
      <c r="G26" s="165">
        <v>2</v>
      </c>
      <c r="H26" s="165">
        <v>1</v>
      </c>
      <c r="I26" s="165">
        <v>2</v>
      </c>
      <c r="J26" s="165">
        <v>1</v>
      </c>
      <c r="K26" s="165">
        <v>2</v>
      </c>
      <c r="L26" s="165">
        <v>1</v>
      </c>
      <c r="M26" s="165">
        <v>1</v>
      </c>
      <c r="N26" s="165">
        <v>1</v>
      </c>
      <c r="O26" s="165">
        <v>1</v>
      </c>
      <c r="P26" s="165">
        <v>1</v>
      </c>
      <c r="Q26" s="165">
        <v>1</v>
      </c>
      <c r="R26" s="165">
        <v>1</v>
      </c>
      <c r="S26" s="165">
        <v>1</v>
      </c>
      <c r="T26" s="165">
        <v>1</v>
      </c>
      <c r="U26" s="113">
        <v>0</v>
      </c>
      <c r="V26" s="163" t="s">
        <v>165</v>
      </c>
      <c r="W26" s="174" t="s">
        <v>165</v>
      </c>
      <c r="X26" s="165">
        <v>1</v>
      </c>
      <c r="Y26" s="165">
        <v>1</v>
      </c>
      <c r="Z26" s="165">
        <v>1</v>
      </c>
      <c r="AA26" s="165">
        <v>1</v>
      </c>
      <c r="AB26" s="165">
        <v>1</v>
      </c>
      <c r="AC26" s="165">
        <v>1</v>
      </c>
      <c r="AD26" s="165">
        <v>1</v>
      </c>
      <c r="AE26" s="165"/>
      <c r="AF26" s="165"/>
      <c r="AG26" s="165"/>
      <c r="AH26" s="165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3" t="s">
        <v>165</v>
      </c>
      <c r="AW26" s="163" t="s">
        <v>165</v>
      </c>
      <c r="AX26" s="163" t="s">
        <v>165</v>
      </c>
      <c r="AY26" s="163" t="s">
        <v>165</v>
      </c>
      <c r="AZ26" s="163" t="s">
        <v>165</v>
      </c>
      <c r="BA26" s="163" t="s">
        <v>165</v>
      </c>
      <c r="BB26" s="163" t="s">
        <v>165</v>
      </c>
      <c r="BC26" s="163" t="s">
        <v>165</v>
      </c>
      <c r="BD26" s="163" t="s">
        <v>165</v>
      </c>
      <c r="BE26" s="279">
        <f t="shared" si="15"/>
        <v>27</v>
      </c>
    </row>
    <row r="27" spans="1:58" ht="12.75" customHeight="1" thickBot="1" x14ac:dyDescent="0.25">
      <c r="A27" s="365"/>
      <c r="B27" s="328"/>
      <c r="C27" s="328"/>
      <c r="D27" s="17" t="s">
        <v>116</v>
      </c>
      <c r="E27" s="137"/>
      <c r="F27" s="167"/>
      <c r="G27" s="164"/>
      <c r="H27" s="165"/>
      <c r="I27" s="175"/>
      <c r="J27" s="164"/>
      <c r="K27" s="165"/>
      <c r="L27" s="176"/>
      <c r="M27" s="165"/>
      <c r="N27" s="175"/>
      <c r="O27" s="175"/>
      <c r="P27" s="176"/>
      <c r="Q27" s="165"/>
      <c r="R27" s="175"/>
      <c r="S27" s="176"/>
      <c r="T27" s="177"/>
      <c r="U27" s="178">
        <v>0</v>
      </c>
      <c r="V27" s="179" t="s">
        <v>165</v>
      </c>
      <c r="W27" s="176" t="s">
        <v>165</v>
      </c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9" t="s">
        <v>165</v>
      </c>
      <c r="AW27" s="179" t="s">
        <v>165</v>
      </c>
      <c r="AX27" s="179" t="s">
        <v>165</v>
      </c>
      <c r="AY27" s="179" t="s">
        <v>165</v>
      </c>
      <c r="AZ27" s="179" t="s">
        <v>165</v>
      </c>
      <c r="BA27" s="179" t="s">
        <v>165</v>
      </c>
      <c r="BB27" s="179" t="s">
        <v>165</v>
      </c>
      <c r="BC27" s="179" t="s">
        <v>165</v>
      </c>
      <c r="BD27" s="179" t="s">
        <v>165</v>
      </c>
      <c r="BE27" s="169">
        <f>SUM(E27:BD27)</f>
        <v>0</v>
      </c>
    </row>
    <row r="28" spans="1:58" s="186" customFormat="1" ht="12.75" customHeight="1" thickBot="1" x14ac:dyDescent="0.25">
      <c r="A28" s="365"/>
      <c r="B28" s="400" t="s">
        <v>25</v>
      </c>
      <c r="C28" s="400" t="s">
        <v>56</v>
      </c>
      <c r="D28" s="108" t="s">
        <v>53</v>
      </c>
      <c r="E28" s="18">
        <f>E34</f>
        <v>13</v>
      </c>
      <c r="F28" s="18">
        <f t="shared" ref="F28:AU28" si="16">F34</f>
        <v>14</v>
      </c>
      <c r="G28" s="18">
        <f t="shared" si="16"/>
        <v>14</v>
      </c>
      <c r="H28" s="18">
        <f t="shared" si="16"/>
        <v>14</v>
      </c>
      <c r="I28" s="18">
        <f t="shared" si="16"/>
        <v>14</v>
      </c>
      <c r="J28" s="18">
        <f t="shared" si="16"/>
        <v>14</v>
      </c>
      <c r="K28" s="18">
        <f t="shared" si="16"/>
        <v>14</v>
      </c>
      <c r="L28" s="18">
        <f t="shared" si="16"/>
        <v>14</v>
      </c>
      <c r="M28" s="18">
        <f t="shared" si="16"/>
        <v>14</v>
      </c>
      <c r="N28" s="18">
        <f t="shared" si="16"/>
        <v>14</v>
      </c>
      <c r="O28" s="18">
        <f t="shared" si="16"/>
        <v>14</v>
      </c>
      <c r="P28" s="18">
        <f t="shared" si="16"/>
        <v>13</v>
      </c>
      <c r="Q28" s="18">
        <f t="shared" si="16"/>
        <v>13</v>
      </c>
      <c r="R28" s="18">
        <f t="shared" si="16"/>
        <v>13</v>
      </c>
      <c r="S28" s="18">
        <f t="shared" si="16"/>
        <v>13</v>
      </c>
      <c r="T28" s="18">
        <f t="shared" si="16"/>
        <v>13</v>
      </c>
      <c r="U28" s="18">
        <f t="shared" si="16"/>
        <v>0</v>
      </c>
      <c r="V28" s="18" t="str">
        <f t="shared" si="16"/>
        <v>к</v>
      </c>
      <c r="W28" s="18" t="str">
        <f t="shared" si="16"/>
        <v>к</v>
      </c>
      <c r="X28" s="18">
        <f t="shared" si="16"/>
        <v>0</v>
      </c>
      <c r="Y28" s="18">
        <f t="shared" si="16"/>
        <v>0</v>
      </c>
      <c r="Z28" s="18">
        <f t="shared" si="16"/>
        <v>0</v>
      </c>
      <c r="AA28" s="18">
        <f t="shared" si="16"/>
        <v>0</v>
      </c>
      <c r="AB28" s="18">
        <f t="shared" si="16"/>
        <v>0</v>
      </c>
      <c r="AC28" s="18">
        <f t="shared" si="16"/>
        <v>0</v>
      </c>
      <c r="AD28" s="18">
        <f t="shared" si="16"/>
        <v>0</v>
      </c>
      <c r="AE28" s="18">
        <f t="shared" si="16"/>
        <v>0</v>
      </c>
      <c r="AF28" s="18">
        <f t="shared" si="16"/>
        <v>0</v>
      </c>
      <c r="AG28" s="18">
        <f t="shared" si="16"/>
        <v>0</v>
      </c>
      <c r="AH28" s="18">
        <f t="shared" si="16"/>
        <v>0</v>
      </c>
      <c r="AI28" s="18">
        <f t="shared" si="16"/>
        <v>0</v>
      </c>
      <c r="AJ28" s="18">
        <f t="shared" si="16"/>
        <v>0</v>
      </c>
      <c r="AK28" s="18">
        <f t="shared" si="16"/>
        <v>0</v>
      </c>
      <c r="AL28" s="18">
        <f t="shared" si="16"/>
        <v>0</v>
      </c>
      <c r="AM28" s="18">
        <f t="shared" si="16"/>
        <v>0</v>
      </c>
      <c r="AN28" s="18">
        <f t="shared" si="16"/>
        <v>0</v>
      </c>
      <c r="AO28" s="18">
        <f t="shared" si="16"/>
        <v>0</v>
      </c>
      <c r="AP28" s="18">
        <f t="shared" si="16"/>
        <v>0</v>
      </c>
      <c r="AQ28" s="18">
        <f t="shared" si="16"/>
        <v>0</v>
      </c>
      <c r="AR28" s="18">
        <f t="shared" si="16"/>
        <v>0</v>
      </c>
      <c r="AS28" s="18">
        <f t="shared" si="16"/>
        <v>0</v>
      </c>
      <c r="AT28" s="18">
        <f t="shared" si="16"/>
        <v>0</v>
      </c>
      <c r="AU28" s="18">
        <f t="shared" si="16"/>
        <v>0</v>
      </c>
      <c r="AV28" s="180" t="s">
        <v>165</v>
      </c>
      <c r="AW28" s="180" t="s">
        <v>165</v>
      </c>
      <c r="AX28" s="180" t="s">
        <v>165</v>
      </c>
      <c r="AY28" s="180" t="s">
        <v>165</v>
      </c>
      <c r="AZ28" s="180" t="s">
        <v>165</v>
      </c>
      <c r="BA28" s="180" t="s">
        <v>165</v>
      </c>
      <c r="BB28" s="180" t="s">
        <v>165</v>
      </c>
      <c r="BC28" s="180" t="s">
        <v>165</v>
      </c>
      <c r="BD28" s="180" t="s">
        <v>165</v>
      </c>
      <c r="BE28" s="181">
        <f>SUM(E28:BD28)</f>
        <v>218</v>
      </c>
    </row>
    <row r="29" spans="1:58" s="186" customFormat="1" ht="12.75" customHeight="1" thickBot="1" x14ac:dyDescent="0.25">
      <c r="A29" s="365"/>
      <c r="B29" s="401"/>
      <c r="C29" s="401"/>
      <c r="D29" s="108" t="s">
        <v>54</v>
      </c>
      <c r="E29" s="18">
        <f>E35</f>
        <v>6</v>
      </c>
      <c r="F29" s="18">
        <f t="shared" ref="F29:AU29" si="17">F35</f>
        <v>7</v>
      </c>
      <c r="G29" s="18">
        <f t="shared" si="17"/>
        <v>6</v>
      </c>
      <c r="H29" s="18">
        <f t="shared" si="17"/>
        <v>7</v>
      </c>
      <c r="I29" s="18">
        <f t="shared" si="17"/>
        <v>7</v>
      </c>
      <c r="J29" s="18">
        <f t="shared" si="17"/>
        <v>7</v>
      </c>
      <c r="K29" s="18">
        <f t="shared" si="17"/>
        <v>7</v>
      </c>
      <c r="L29" s="18">
        <f t="shared" si="17"/>
        <v>7</v>
      </c>
      <c r="M29" s="18">
        <f t="shared" si="17"/>
        <v>7</v>
      </c>
      <c r="N29" s="18">
        <f t="shared" si="17"/>
        <v>7</v>
      </c>
      <c r="O29" s="18">
        <f t="shared" si="17"/>
        <v>7</v>
      </c>
      <c r="P29" s="18">
        <f t="shared" si="17"/>
        <v>7</v>
      </c>
      <c r="Q29" s="18">
        <f t="shared" si="17"/>
        <v>7</v>
      </c>
      <c r="R29" s="18">
        <f t="shared" si="17"/>
        <v>6</v>
      </c>
      <c r="S29" s="18">
        <f t="shared" si="17"/>
        <v>7</v>
      </c>
      <c r="T29" s="18">
        <f t="shared" si="17"/>
        <v>7</v>
      </c>
      <c r="U29" s="18">
        <f t="shared" si="17"/>
        <v>0</v>
      </c>
      <c r="V29" s="18" t="str">
        <f t="shared" si="17"/>
        <v>к</v>
      </c>
      <c r="W29" s="18" t="str">
        <f t="shared" si="17"/>
        <v>к</v>
      </c>
      <c r="X29" s="18">
        <f t="shared" si="17"/>
        <v>0</v>
      </c>
      <c r="Y29" s="18">
        <f t="shared" si="17"/>
        <v>0</v>
      </c>
      <c r="Z29" s="18">
        <f t="shared" si="17"/>
        <v>0</v>
      </c>
      <c r="AA29" s="18">
        <f t="shared" si="17"/>
        <v>0</v>
      </c>
      <c r="AB29" s="18">
        <f t="shared" si="17"/>
        <v>0</v>
      </c>
      <c r="AC29" s="18">
        <f t="shared" si="17"/>
        <v>0</v>
      </c>
      <c r="AD29" s="18">
        <f t="shared" si="17"/>
        <v>0</v>
      </c>
      <c r="AE29" s="18">
        <f t="shared" si="17"/>
        <v>0</v>
      </c>
      <c r="AF29" s="18">
        <f t="shared" si="17"/>
        <v>0</v>
      </c>
      <c r="AG29" s="18">
        <f t="shared" si="17"/>
        <v>0</v>
      </c>
      <c r="AH29" s="18">
        <f t="shared" si="17"/>
        <v>0</v>
      </c>
      <c r="AI29" s="18">
        <f t="shared" si="17"/>
        <v>0</v>
      </c>
      <c r="AJ29" s="18">
        <f t="shared" si="17"/>
        <v>0</v>
      </c>
      <c r="AK29" s="18">
        <f t="shared" si="17"/>
        <v>0</v>
      </c>
      <c r="AL29" s="18">
        <f t="shared" si="17"/>
        <v>0</v>
      </c>
      <c r="AM29" s="18">
        <f t="shared" si="17"/>
        <v>0</v>
      </c>
      <c r="AN29" s="18">
        <f t="shared" si="17"/>
        <v>0</v>
      </c>
      <c r="AO29" s="18">
        <f t="shared" si="17"/>
        <v>0</v>
      </c>
      <c r="AP29" s="18">
        <f t="shared" si="17"/>
        <v>0</v>
      </c>
      <c r="AQ29" s="18">
        <f t="shared" si="17"/>
        <v>0</v>
      </c>
      <c r="AR29" s="18">
        <f t="shared" si="17"/>
        <v>0</v>
      </c>
      <c r="AS29" s="18">
        <f t="shared" si="17"/>
        <v>0</v>
      </c>
      <c r="AT29" s="18">
        <f t="shared" si="17"/>
        <v>0</v>
      </c>
      <c r="AU29" s="18">
        <f t="shared" si="17"/>
        <v>0</v>
      </c>
      <c r="AV29" s="180" t="s">
        <v>165</v>
      </c>
      <c r="AW29" s="180" t="s">
        <v>165</v>
      </c>
      <c r="AX29" s="180" t="s">
        <v>165</v>
      </c>
      <c r="AY29" s="180" t="s">
        <v>165</v>
      </c>
      <c r="AZ29" s="180" t="s">
        <v>165</v>
      </c>
      <c r="BA29" s="180" t="s">
        <v>165</v>
      </c>
      <c r="BB29" s="180" t="s">
        <v>165</v>
      </c>
      <c r="BC29" s="180" t="s">
        <v>165</v>
      </c>
      <c r="BD29" s="180" t="s">
        <v>165</v>
      </c>
      <c r="BE29" s="181">
        <f>SUM(E29:BD29)</f>
        <v>109</v>
      </c>
    </row>
    <row r="30" spans="1:58" s="186" customFormat="1" ht="12.75" customHeight="1" thickBot="1" x14ac:dyDescent="0.25">
      <c r="A30" s="365"/>
      <c r="B30" s="402"/>
      <c r="C30" s="402"/>
      <c r="D30" s="140" t="s">
        <v>116</v>
      </c>
      <c r="E30" s="18">
        <f>E36</f>
        <v>0</v>
      </c>
      <c r="F30" s="18">
        <f t="shared" ref="F30:AU30" si="18">F36</f>
        <v>0</v>
      </c>
      <c r="G30" s="18">
        <f t="shared" si="18"/>
        <v>0</v>
      </c>
      <c r="H30" s="18">
        <f t="shared" si="18"/>
        <v>0</v>
      </c>
      <c r="I30" s="18">
        <f t="shared" si="18"/>
        <v>0</v>
      </c>
      <c r="J30" s="18">
        <f t="shared" si="18"/>
        <v>0</v>
      </c>
      <c r="K30" s="18">
        <f t="shared" si="18"/>
        <v>0</v>
      </c>
      <c r="L30" s="18">
        <f t="shared" si="18"/>
        <v>0</v>
      </c>
      <c r="M30" s="18">
        <f t="shared" si="18"/>
        <v>0</v>
      </c>
      <c r="N30" s="18">
        <f t="shared" si="18"/>
        <v>0</v>
      </c>
      <c r="O30" s="18">
        <f t="shared" si="18"/>
        <v>0</v>
      </c>
      <c r="P30" s="18">
        <f t="shared" si="18"/>
        <v>0</v>
      </c>
      <c r="Q30" s="18">
        <f t="shared" si="18"/>
        <v>0</v>
      </c>
      <c r="R30" s="18">
        <f t="shared" si="18"/>
        <v>0</v>
      </c>
      <c r="S30" s="18">
        <f t="shared" si="18"/>
        <v>0</v>
      </c>
      <c r="T30" s="18">
        <f t="shared" si="18"/>
        <v>0</v>
      </c>
      <c r="U30" s="18">
        <f t="shared" si="18"/>
        <v>0</v>
      </c>
      <c r="V30" s="18" t="str">
        <f t="shared" si="18"/>
        <v>к</v>
      </c>
      <c r="W30" s="18" t="str">
        <f t="shared" si="18"/>
        <v>к</v>
      </c>
      <c r="X30" s="18">
        <f t="shared" si="18"/>
        <v>0</v>
      </c>
      <c r="Y30" s="18">
        <f t="shared" si="18"/>
        <v>0</v>
      </c>
      <c r="Z30" s="18">
        <f t="shared" si="18"/>
        <v>0</v>
      </c>
      <c r="AA30" s="18">
        <f t="shared" si="18"/>
        <v>0</v>
      </c>
      <c r="AB30" s="18">
        <f t="shared" si="18"/>
        <v>0</v>
      </c>
      <c r="AC30" s="18">
        <f t="shared" si="18"/>
        <v>0</v>
      </c>
      <c r="AD30" s="18">
        <f t="shared" si="18"/>
        <v>0</v>
      </c>
      <c r="AE30" s="18">
        <f t="shared" si="18"/>
        <v>0</v>
      </c>
      <c r="AF30" s="18">
        <f t="shared" si="18"/>
        <v>0</v>
      </c>
      <c r="AG30" s="18">
        <f t="shared" si="18"/>
        <v>0</v>
      </c>
      <c r="AH30" s="18">
        <f t="shared" si="18"/>
        <v>0</v>
      </c>
      <c r="AI30" s="18">
        <f t="shared" si="18"/>
        <v>0</v>
      </c>
      <c r="AJ30" s="18">
        <f t="shared" si="18"/>
        <v>0</v>
      </c>
      <c r="AK30" s="18">
        <f t="shared" si="18"/>
        <v>0</v>
      </c>
      <c r="AL30" s="18">
        <f t="shared" si="18"/>
        <v>0</v>
      </c>
      <c r="AM30" s="18">
        <f t="shared" si="18"/>
        <v>0</v>
      </c>
      <c r="AN30" s="18">
        <f t="shared" si="18"/>
        <v>0</v>
      </c>
      <c r="AO30" s="18">
        <f t="shared" si="18"/>
        <v>0</v>
      </c>
      <c r="AP30" s="18">
        <f t="shared" si="18"/>
        <v>0</v>
      </c>
      <c r="AQ30" s="18">
        <f t="shared" si="18"/>
        <v>0</v>
      </c>
      <c r="AR30" s="18">
        <f t="shared" si="18"/>
        <v>0</v>
      </c>
      <c r="AS30" s="18">
        <f t="shared" si="18"/>
        <v>0</v>
      </c>
      <c r="AT30" s="18">
        <f t="shared" si="18"/>
        <v>0</v>
      </c>
      <c r="AU30" s="18">
        <f t="shared" si="18"/>
        <v>0</v>
      </c>
      <c r="AV30" s="180" t="s">
        <v>165</v>
      </c>
      <c r="AW30" s="180" t="s">
        <v>165</v>
      </c>
      <c r="AX30" s="180" t="s">
        <v>165</v>
      </c>
      <c r="AY30" s="180" t="s">
        <v>165</v>
      </c>
      <c r="AZ30" s="180" t="s">
        <v>165</v>
      </c>
      <c r="BA30" s="180" t="s">
        <v>165</v>
      </c>
      <c r="BB30" s="180" t="s">
        <v>165</v>
      </c>
      <c r="BC30" s="180" t="s">
        <v>165</v>
      </c>
      <c r="BD30" s="180" t="s">
        <v>165</v>
      </c>
      <c r="BE30" s="181">
        <f t="shared" ref="BE30:BE33" si="19">SUM(E30:BD30)</f>
        <v>0</v>
      </c>
    </row>
    <row r="31" spans="1:58" s="186" customFormat="1" ht="12.75" customHeight="1" thickBot="1" x14ac:dyDescent="0.25">
      <c r="A31" s="365"/>
      <c r="B31" s="476" t="s">
        <v>28</v>
      </c>
      <c r="C31" s="476" t="s">
        <v>309</v>
      </c>
      <c r="D31" s="140" t="s">
        <v>53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>
        <f t="shared" ref="U31:V31" si="20">U38</f>
        <v>0</v>
      </c>
      <c r="V31" s="18" t="str">
        <f t="shared" si="20"/>
        <v>к</v>
      </c>
      <c r="W31" s="18" t="str">
        <f t="shared" ref="W31" si="21">W38</f>
        <v>к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0" t="s">
        <v>165</v>
      </c>
      <c r="AW31" s="180" t="s">
        <v>165</v>
      </c>
      <c r="AX31" s="180" t="s">
        <v>165</v>
      </c>
      <c r="AY31" s="180" t="s">
        <v>165</v>
      </c>
      <c r="AZ31" s="180" t="s">
        <v>165</v>
      </c>
      <c r="BA31" s="180" t="s">
        <v>165</v>
      </c>
      <c r="BB31" s="180" t="s">
        <v>165</v>
      </c>
      <c r="BC31" s="180" t="s">
        <v>165</v>
      </c>
      <c r="BD31" s="180" t="s">
        <v>165</v>
      </c>
      <c r="BE31" s="181">
        <f t="shared" si="19"/>
        <v>0</v>
      </c>
    </row>
    <row r="32" spans="1:58" s="186" customFormat="1" ht="12.75" customHeight="1" thickBot="1" x14ac:dyDescent="0.25">
      <c r="A32" s="365"/>
      <c r="B32" s="477"/>
      <c r="C32" s="477"/>
      <c r="D32" s="140" t="s">
        <v>54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f t="shared" ref="U32:V32" si="22">U39</f>
        <v>0</v>
      </c>
      <c r="V32" s="18" t="str">
        <f t="shared" si="22"/>
        <v>к</v>
      </c>
      <c r="W32" s="18" t="str">
        <f t="shared" ref="W32" si="23">W39</f>
        <v>к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0" t="s">
        <v>165</v>
      </c>
      <c r="AW32" s="180" t="s">
        <v>165</v>
      </c>
      <c r="AX32" s="180" t="s">
        <v>165</v>
      </c>
      <c r="AY32" s="180" t="s">
        <v>165</v>
      </c>
      <c r="AZ32" s="180" t="s">
        <v>165</v>
      </c>
      <c r="BA32" s="180" t="s">
        <v>165</v>
      </c>
      <c r="BB32" s="180" t="s">
        <v>165</v>
      </c>
      <c r="BC32" s="180" t="s">
        <v>165</v>
      </c>
      <c r="BD32" s="180" t="s">
        <v>165</v>
      </c>
      <c r="BE32" s="181">
        <f t="shared" si="19"/>
        <v>0</v>
      </c>
    </row>
    <row r="33" spans="1:57" s="186" customFormat="1" ht="12.75" customHeight="1" thickBot="1" x14ac:dyDescent="0.25">
      <c r="A33" s="365"/>
      <c r="B33" s="478"/>
      <c r="C33" s="478"/>
      <c r="D33" s="140" t="s">
        <v>116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>
        <f t="shared" ref="U33:V33" si="24">U40</f>
        <v>0</v>
      </c>
      <c r="V33" s="18" t="str">
        <f t="shared" si="24"/>
        <v>к</v>
      </c>
      <c r="W33" s="18" t="str">
        <f t="shared" ref="W33" si="25">W40</f>
        <v>к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0" t="s">
        <v>165</v>
      </c>
      <c r="AW33" s="180" t="s">
        <v>165</v>
      </c>
      <c r="AX33" s="180" t="s">
        <v>165</v>
      </c>
      <c r="AY33" s="180" t="s">
        <v>165</v>
      </c>
      <c r="AZ33" s="180" t="s">
        <v>165</v>
      </c>
      <c r="BA33" s="180" t="s">
        <v>165</v>
      </c>
      <c r="BB33" s="180" t="s">
        <v>165</v>
      </c>
      <c r="BC33" s="180" t="s">
        <v>165</v>
      </c>
      <c r="BD33" s="180" t="s">
        <v>165</v>
      </c>
      <c r="BE33" s="181">
        <f t="shared" si="19"/>
        <v>0</v>
      </c>
    </row>
    <row r="34" spans="1:57" s="22" customFormat="1" ht="12.75" customHeight="1" thickBot="1" x14ac:dyDescent="0.25">
      <c r="A34" s="365"/>
      <c r="B34" s="452" t="s">
        <v>323</v>
      </c>
      <c r="C34" s="452" t="s">
        <v>329</v>
      </c>
      <c r="D34" s="141" t="s">
        <v>53</v>
      </c>
      <c r="E34" s="142">
        <v>13</v>
      </c>
      <c r="F34" s="142">
        <v>14</v>
      </c>
      <c r="G34" s="142">
        <v>14</v>
      </c>
      <c r="H34" s="142">
        <v>14</v>
      </c>
      <c r="I34" s="142">
        <v>14</v>
      </c>
      <c r="J34" s="142">
        <v>14</v>
      </c>
      <c r="K34" s="142">
        <v>14</v>
      </c>
      <c r="L34" s="142">
        <v>14</v>
      </c>
      <c r="M34" s="142">
        <v>14</v>
      </c>
      <c r="N34" s="142">
        <v>14</v>
      </c>
      <c r="O34" s="142">
        <v>14</v>
      </c>
      <c r="P34" s="142">
        <v>13</v>
      </c>
      <c r="Q34" s="142">
        <v>13</v>
      </c>
      <c r="R34" s="142">
        <v>13</v>
      </c>
      <c r="S34" s="142">
        <v>13</v>
      </c>
      <c r="T34" s="142">
        <v>13</v>
      </c>
      <c r="U34" s="182">
        <v>0</v>
      </c>
      <c r="V34" s="147" t="s">
        <v>165</v>
      </c>
      <c r="W34" s="151" t="s">
        <v>165</v>
      </c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7" t="s">
        <v>165</v>
      </c>
      <c r="AW34" s="147" t="s">
        <v>165</v>
      </c>
      <c r="AX34" s="147" t="s">
        <v>165</v>
      </c>
      <c r="AY34" s="147" t="s">
        <v>165</v>
      </c>
      <c r="AZ34" s="147" t="s">
        <v>165</v>
      </c>
      <c r="BA34" s="147" t="s">
        <v>165</v>
      </c>
      <c r="BB34" s="147" t="s">
        <v>165</v>
      </c>
      <c r="BC34" s="147" t="s">
        <v>165</v>
      </c>
      <c r="BD34" s="147" t="s">
        <v>165</v>
      </c>
      <c r="BE34" s="146">
        <f>SUM(E34:BD34)</f>
        <v>218</v>
      </c>
    </row>
    <row r="35" spans="1:57" s="22" customFormat="1" ht="12.75" customHeight="1" thickBot="1" x14ac:dyDescent="0.25">
      <c r="A35" s="365"/>
      <c r="B35" s="453"/>
      <c r="C35" s="453"/>
      <c r="D35" s="141" t="s">
        <v>54</v>
      </c>
      <c r="E35" s="142">
        <v>6</v>
      </c>
      <c r="F35" s="142">
        <v>7</v>
      </c>
      <c r="G35" s="142">
        <v>6</v>
      </c>
      <c r="H35" s="142">
        <v>7</v>
      </c>
      <c r="I35" s="142">
        <v>7</v>
      </c>
      <c r="J35" s="142">
        <v>7</v>
      </c>
      <c r="K35" s="142">
        <v>7</v>
      </c>
      <c r="L35" s="142">
        <v>7</v>
      </c>
      <c r="M35" s="142">
        <v>7</v>
      </c>
      <c r="N35" s="142">
        <v>7</v>
      </c>
      <c r="O35" s="142">
        <v>7</v>
      </c>
      <c r="P35" s="142">
        <v>7</v>
      </c>
      <c r="Q35" s="142">
        <v>7</v>
      </c>
      <c r="R35" s="142">
        <v>6</v>
      </c>
      <c r="S35" s="142">
        <v>7</v>
      </c>
      <c r="T35" s="142">
        <v>7</v>
      </c>
      <c r="U35" s="182">
        <v>0</v>
      </c>
      <c r="V35" s="147" t="s">
        <v>165</v>
      </c>
      <c r="W35" s="151" t="s">
        <v>165</v>
      </c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7" t="s">
        <v>165</v>
      </c>
      <c r="AW35" s="147" t="s">
        <v>165</v>
      </c>
      <c r="AX35" s="147" t="s">
        <v>165</v>
      </c>
      <c r="AY35" s="147" t="s">
        <v>165</v>
      </c>
      <c r="AZ35" s="147" t="s">
        <v>165</v>
      </c>
      <c r="BA35" s="147" t="s">
        <v>165</v>
      </c>
      <c r="BB35" s="147" t="s">
        <v>165</v>
      </c>
      <c r="BC35" s="147" t="s">
        <v>165</v>
      </c>
      <c r="BD35" s="147" t="s">
        <v>165</v>
      </c>
      <c r="BE35" s="146">
        <f>SUM(E35:BD35)</f>
        <v>109</v>
      </c>
    </row>
    <row r="36" spans="1:57" s="22" customFormat="1" ht="12.75" customHeight="1" thickBot="1" x14ac:dyDescent="0.25">
      <c r="A36" s="365"/>
      <c r="B36" s="482"/>
      <c r="C36" s="482"/>
      <c r="D36" s="141" t="s">
        <v>116</v>
      </c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82">
        <v>0</v>
      </c>
      <c r="V36" s="147" t="s">
        <v>165</v>
      </c>
      <c r="W36" s="151" t="s">
        <v>165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7" t="s">
        <v>165</v>
      </c>
      <c r="AW36" s="147" t="s">
        <v>165</v>
      </c>
      <c r="AX36" s="147" t="s">
        <v>165</v>
      </c>
      <c r="AY36" s="147" t="s">
        <v>165</v>
      </c>
      <c r="AZ36" s="147" t="s">
        <v>165</v>
      </c>
      <c r="BA36" s="147" t="s">
        <v>165</v>
      </c>
      <c r="BB36" s="147" t="s">
        <v>165</v>
      </c>
      <c r="BC36" s="147" t="s">
        <v>165</v>
      </c>
      <c r="BD36" s="147" t="s">
        <v>165</v>
      </c>
      <c r="BE36" s="146">
        <f>SUM(E36:BD36)</f>
        <v>0</v>
      </c>
    </row>
    <row r="37" spans="1:57" s="22" customFormat="1" ht="12.75" customHeight="1" thickBot="1" x14ac:dyDescent="0.25">
      <c r="A37" s="365"/>
      <c r="B37" s="141" t="s">
        <v>330</v>
      </c>
      <c r="C37" s="141" t="s">
        <v>63</v>
      </c>
      <c r="D37" s="141" t="s">
        <v>53</v>
      </c>
      <c r="E37" s="143"/>
      <c r="F37" s="146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82">
        <v>0</v>
      </c>
      <c r="V37" s="147" t="s">
        <v>165</v>
      </c>
      <c r="W37" s="151" t="s">
        <v>165</v>
      </c>
      <c r="X37" s="146"/>
      <c r="Y37" s="146"/>
      <c r="Z37" s="146"/>
      <c r="AA37" s="146"/>
      <c r="AB37" s="146"/>
      <c r="AC37" s="146"/>
      <c r="AD37" s="146"/>
      <c r="AE37" s="146"/>
      <c r="AF37" s="146">
        <v>36</v>
      </c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7" t="s">
        <v>165</v>
      </c>
      <c r="AW37" s="147" t="s">
        <v>165</v>
      </c>
      <c r="AX37" s="147" t="s">
        <v>165</v>
      </c>
      <c r="AY37" s="147" t="s">
        <v>165</v>
      </c>
      <c r="AZ37" s="147" t="s">
        <v>165</v>
      </c>
      <c r="BA37" s="147" t="s">
        <v>165</v>
      </c>
      <c r="BB37" s="147" t="s">
        <v>165</v>
      </c>
      <c r="BC37" s="147" t="s">
        <v>165</v>
      </c>
      <c r="BD37" s="147" t="s">
        <v>165</v>
      </c>
      <c r="BE37" s="146">
        <f>SUM(E37:BD37)</f>
        <v>36</v>
      </c>
    </row>
    <row r="38" spans="1:57" ht="12.75" customHeight="1" thickBot="1" x14ac:dyDescent="0.25">
      <c r="A38" s="365"/>
      <c r="B38" s="17" t="s">
        <v>90</v>
      </c>
      <c r="C38" s="17" t="s">
        <v>12</v>
      </c>
      <c r="D38" s="17" t="s">
        <v>53</v>
      </c>
      <c r="E38" s="167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16"/>
      <c r="U38" s="183">
        <v>0</v>
      </c>
      <c r="V38" s="184" t="s">
        <v>165</v>
      </c>
      <c r="W38" s="164" t="s">
        <v>165</v>
      </c>
      <c r="X38" s="165"/>
      <c r="Y38" s="165"/>
      <c r="Z38" s="165"/>
      <c r="AA38" s="165"/>
      <c r="AB38" s="165"/>
      <c r="AC38" s="165"/>
      <c r="AD38" s="165"/>
      <c r="AE38" s="165"/>
      <c r="AF38" s="165"/>
      <c r="AG38" s="165">
        <v>36</v>
      </c>
      <c r="AH38" s="165">
        <v>36</v>
      </c>
      <c r="AI38" s="171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84" t="s">
        <v>165</v>
      </c>
      <c r="AW38" s="184" t="s">
        <v>165</v>
      </c>
      <c r="AX38" s="184" t="s">
        <v>165</v>
      </c>
      <c r="AY38" s="184" t="s">
        <v>165</v>
      </c>
      <c r="AZ38" s="184" t="s">
        <v>165</v>
      </c>
      <c r="BA38" s="184" t="s">
        <v>165</v>
      </c>
      <c r="BB38" s="184" t="s">
        <v>165</v>
      </c>
      <c r="BC38" s="184" t="s">
        <v>165</v>
      </c>
      <c r="BD38" s="184" t="s">
        <v>165</v>
      </c>
      <c r="BE38" s="279">
        <f t="shared" si="15"/>
        <v>72</v>
      </c>
    </row>
    <row r="39" spans="1:57" ht="12.75" customHeight="1" thickBot="1" x14ac:dyDescent="0.25">
      <c r="A39" s="365"/>
      <c r="B39" s="400" t="s">
        <v>30</v>
      </c>
      <c r="C39" s="400" t="s">
        <v>332</v>
      </c>
      <c r="D39" s="108" t="s">
        <v>53</v>
      </c>
      <c r="E39" s="109">
        <f>E42</f>
        <v>8</v>
      </c>
      <c r="F39" s="109">
        <f t="shared" ref="F39:AB39" si="26">F42</f>
        <v>8</v>
      </c>
      <c r="G39" s="109">
        <f t="shared" si="26"/>
        <v>8</v>
      </c>
      <c r="H39" s="109">
        <f t="shared" si="26"/>
        <v>8</v>
      </c>
      <c r="I39" s="109">
        <f t="shared" si="26"/>
        <v>7</v>
      </c>
      <c r="J39" s="109">
        <f t="shared" si="26"/>
        <v>8</v>
      </c>
      <c r="K39" s="109">
        <f t="shared" si="26"/>
        <v>7</v>
      </c>
      <c r="L39" s="109">
        <f t="shared" si="26"/>
        <v>8</v>
      </c>
      <c r="M39" s="109">
        <f t="shared" si="26"/>
        <v>7</v>
      </c>
      <c r="N39" s="109">
        <f t="shared" si="26"/>
        <v>8</v>
      </c>
      <c r="O39" s="109">
        <f t="shared" si="26"/>
        <v>7</v>
      </c>
      <c r="P39" s="109">
        <f t="shared" si="26"/>
        <v>8</v>
      </c>
      <c r="Q39" s="109">
        <f t="shared" si="26"/>
        <v>8</v>
      </c>
      <c r="R39" s="109">
        <f t="shared" si="26"/>
        <v>8</v>
      </c>
      <c r="S39" s="109">
        <f t="shared" si="26"/>
        <v>8</v>
      </c>
      <c r="T39" s="109">
        <f t="shared" si="26"/>
        <v>8</v>
      </c>
      <c r="U39" s="109">
        <f t="shared" si="26"/>
        <v>0</v>
      </c>
      <c r="V39" s="110" t="s">
        <v>165</v>
      </c>
      <c r="W39" s="172" t="s">
        <v>165</v>
      </c>
      <c r="X39" s="121">
        <f t="shared" si="26"/>
        <v>0</v>
      </c>
      <c r="Y39" s="121">
        <f t="shared" si="26"/>
        <v>0</v>
      </c>
      <c r="Z39" s="121">
        <f t="shared" si="26"/>
        <v>0</v>
      </c>
      <c r="AA39" s="121">
        <f t="shared" si="26"/>
        <v>0</v>
      </c>
      <c r="AB39" s="121">
        <f t="shared" si="26"/>
        <v>0</v>
      </c>
      <c r="AC39" s="121">
        <v>0</v>
      </c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10" t="s">
        <v>165</v>
      </c>
      <c r="AW39" s="110" t="s">
        <v>165</v>
      </c>
      <c r="AX39" s="110" t="s">
        <v>165</v>
      </c>
      <c r="AY39" s="110" t="s">
        <v>165</v>
      </c>
      <c r="AZ39" s="110" t="s">
        <v>165</v>
      </c>
      <c r="BA39" s="110" t="s">
        <v>165</v>
      </c>
      <c r="BB39" s="110" t="s">
        <v>165</v>
      </c>
      <c r="BC39" s="110" t="s">
        <v>165</v>
      </c>
      <c r="BD39" s="110" t="s">
        <v>165</v>
      </c>
      <c r="BE39" s="185">
        <f t="shared" si="15"/>
        <v>124</v>
      </c>
    </row>
    <row r="40" spans="1:57" ht="12.75" customHeight="1" thickBot="1" x14ac:dyDescent="0.25">
      <c r="A40" s="365"/>
      <c r="B40" s="401"/>
      <c r="C40" s="401"/>
      <c r="D40" s="108" t="s">
        <v>54</v>
      </c>
      <c r="E40" s="109">
        <f>E43</f>
        <v>4</v>
      </c>
      <c r="F40" s="109">
        <f t="shared" ref="F40:AB40" si="27">F43</f>
        <v>4</v>
      </c>
      <c r="G40" s="109">
        <f t="shared" si="27"/>
        <v>4</v>
      </c>
      <c r="H40" s="109">
        <f t="shared" si="27"/>
        <v>4</v>
      </c>
      <c r="I40" s="109">
        <f t="shared" si="27"/>
        <v>3</v>
      </c>
      <c r="J40" s="109">
        <f t="shared" si="27"/>
        <v>4</v>
      </c>
      <c r="K40" s="109">
        <f t="shared" si="27"/>
        <v>3</v>
      </c>
      <c r="L40" s="109">
        <f t="shared" si="27"/>
        <v>4</v>
      </c>
      <c r="M40" s="109">
        <f t="shared" si="27"/>
        <v>4</v>
      </c>
      <c r="N40" s="109">
        <f t="shared" si="27"/>
        <v>4</v>
      </c>
      <c r="O40" s="109">
        <f t="shared" si="27"/>
        <v>4</v>
      </c>
      <c r="P40" s="109">
        <f t="shared" si="27"/>
        <v>4</v>
      </c>
      <c r="Q40" s="109">
        <f t="shared" si="27"/>
        <v>4</v>
      </c>
      <c r="R40" s="109">
        <f t="shared" si="27"/>
        <v>4</v>
      </c>
      <c r="S40" s="109">
        <f t="shared" si="27"/>
        <v>4</v>
      </c>
      <c r="T40" s="109">
        <f t="shared" si="27"/>
        <v>4</v>
      </c>
      <c r="U40" s="109">
        <f t="shared" si="27"/>
        <v>0</v>
      </c>
      <c r="V40" s="110" t="s">
        <v>165</v>
      </c>
      <c r="W40" s="172" t="s">
        <v>165</v>
      </c>
      <c r="X40" s="121">
        <f t="shared" si="27"/>
        <v>0</v>
      </c>
      <c r="Y40" s="121">
        <f t="shared" si="27"/>
        <v>0</v>
      </c>
      <c r="Z40" s="121">
        <f t="shared" si="27"/>
        <v>0</v>
      </c>
      <c r="AA40" s="121">
        <f t="shared" si="27"/>
        <v>0</v>
      </c>
      <c r="AB40" s="121">
        <f t="shared" si="27"/>
        <v>0</v>
      </c>
      <c r="AC40" s="121">
        <v>0</v>
      </c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10" t="s">
        <v>165</v>
      </c>
      <c r="AW40" s="110" t="s">
        <v>165</v>
      </c>
      <c r="AX40" s="110" t="s">
        <v>165</v>
      </c>
      <c r="AY40" s="110" t="s">
        <v>165</v>
      </c>
      <c r="AZ40" s="110" t="s">
        <v>165</v>
      </c>
      <c r="BA40" s="110" t="s">
        <v>165</v>
      </c>
      <c r="BB40" s="110" t="s">
        <v>165</v>
      </c>
      <c r="BC40" s="110" t="s">
        <v>165</v>
      </c>
      <c r="BD40" s="110" t="s">
        <v>165</v>
      </c>
      <c r="BE40" s="185">
        <f t="shared" si="15"/>
        <v>62</v>
      </c>
    </row>
    <row r="41" spans="1:57" ht="12.75" customHeight="1" thickBot="1" x14ac:dyDescent="0.25">
      <c r="A41" s="365"/>
      <c r="B41" s="402"/>
      <c r="C41" s="402"/>
      <c r="D41" s="140" t="s">
        <v>116</v>
      </c>
      <c r="E41" s="109">
        <f>E44</f>
        <v>0</v>
      </c>
      <c r="F41" s="109">
        <f t="shared" ref="F41:AB41" si="28">F44</f>
        <v>0</v>
      </c>
      <c r="G41" s="109">
        <f t="shared" si="28"/>
        <v>0</v>
      </c>
      <c r="H41" s="109">
        <f t="shared" si="28"/>
        <v>0</v>
      </c>
      <c r="I41" s="109">
        <f t="shared" si="28"/>
        <v>0</v>
      </c>
      <c r="J41" s="109">
        <f t="shared" si="28"/>
        <v>0</v>
      </c>
      <c r="K41" s="109">
        <f t="shared" si="28"/>
        <v>0</v>
      </c>
      <c r="L41" s="109">
        <f t="shared" si="28"/>
        <v>0</v>
      </c>
      <c r="M41" s="109">
        <f t="shared" si="28"/>
        <v>0</v>
      </c>
      <c r="N41" s="109">
        <f t="shared" si="28"/>
        <v>0</v>
      </c>
      <c r="O41" s="109">
        <f t="shared" si="28"/>
        <v>0</v>
      </c>
      <c r="P41" s="109">
        <f t="shared" si="28"/>
        <v>0</v>
      </c>
      <c r="Q41" s="109">
        <f t="shared" si="28"/>
        <v>0</v>
      </c>
      <c r="R41" s="109">
        <f t="shared" si="28"/>
        <v>0</v>
      </c>
      <c r="S41" s="109">
        <f t="shared" si="28"/>
        <v>0</v>
      </c>
      <c r="T41" s="109">
        <f t="shared" si="28"/>
        <v>0</v>
      </c>
      <c r="U41" s="109">
        <f t="shared" si="28"/>
        <v>0</v>
      </c>
      <c r="V41" s="110" t="s">
        <v>165</v>
      </c>
      <c r="W41" s="172" t="s">
        <v>165</v>
      </c>
      <c r="X41" s="121">
        <f t="shared" si="28"/>
        <v>0</v>
      </c>
      <c r="Y41" s="121">
        <f t="shared" si="28"/>
        <v>0</v>
      </c>
      <c r="Z41" s="121">
        <f t="shared" si="28"/>
        <v>0</v>
      </c>
      <c r="AA41" s="121">
        <f t="shared" si="28"/>
        <v>0</v>
      </c>
      <c r="AB41" s="121">
        <f t="shared" si="28"/>
        <v>0</v>
      </c>
      <c r="AC41" s="121">
        <v>0</v>
      </c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10" t="s">
        <v>165</v>
      </c>
      <c r="AW41" s="110" t="s">
        <v>165</v>
      </c>
      <c r="AX41" s="110" t="s">
        <v>165</v>
      </c>
      <c r="AY41" s="110" t="s">
        <v>165</v>
      </c>
      <c r="AZ41" s="110" t="s">
        <v>165</v>
      </c>
      <c r="BA41" s="110" t="s">
        <v>165</v>
      </c>
      <c r="BB41" s="110" t="s">
        <v>165</v>
      </c>
      <c r="BC41" s="110" t="s">
        <v>165</v>
      </c>
      <c r="BD41" s="110" t="s">
        <v>165</v>
      </c>
      <c r="BE41" s="121">
        <f>SUM(E41:BD41)</f>
        <v>0</v>
      </c>
    </row>
    <row r="42" spans="1:57" ht="12.75" customHeight="1" thickBot="1" x14ac:dyDescent="0.25">
      <c r="A42" s="365"/>
      <c r="B42" s="479" t="s">
        <v>182</v>
      </c>
      <c r="C42" s="452" t="s">
        <v>331</v>
      </c>
      <c r="D42" s="17" t="s">
        <v>53</v>
      </c>
      <c r="E42" s="136">
        <v>8</v>
      </c>
      <c r="F42" s="136">
        <v>8</v>
      </c>
      <c r="G42" s="136">
        <v>8</v>
      </c>
      <c r="H42" s="136">
        <v>8</v>
      </c>
      <c r="I42" s="136">
        <v>7</v>
      </c>
      <c r="J42" s="136">
        <v>8</v>
      </c>
      <c r="K42" s="136">
        <v>7</v>
      </c>
      <c r="L42" s="136">
        <v>8</v>
      </c>
      <c r="M42" s="136">
        <v>7</v>
      </c>
      <c r="N42" s="136">
        <v>8</v>
      </c>
      <c r="O42" s="136">
        <v>7</v>
      </c>
      <c r="P42" s="136">
        <v>8</v>
      </c>
      <c r="Q42" s="136">
        <v>8</v>
      </c>
      <c r="R42" s="136">
        <v>8</v>
      </c>
      <c r="S42" s="136">
        <v>8</v>
      </c>
      <c r="T42" s="136">
        <v>8</v>
      </c>
      <c r="U42" s="170">
        <v>0</v>
      </c>
      <c r="V42" s="163" t="s">
        <v>165</v>
      </c>
      <c r="W42" s="168" t="s">
        <v>165</v>
      </c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63" t="s">
        <v>165</v>
      </c>
      <c r="AW42" s="163" t="s">
        <v>165</v>
      </c>
      <c r="AX42" s="163" t="s">
        <v>165</v>
      </c>
      <c r="AY42" s="163" t="s">
        <v>165</v>
      </c>
      <c r="AZ42" s="163" t="s">
        <v>165</v>
      </c>
      <c r="BA42" s="163" t="s">
        <v>165</v>
      </c>
      <c r="BB42" s="163" t="s">
        <v>165</v>
      </c>
      <c r="BC42" s="163" t="s">
        <v>165</v>
      </c>
      <c r="BD42" s="163" t="s">
        <v>165</v>
      </c>
      <c r="BE42" s="279">
        <f t="shared" si="15"/>
        <v>124</v>
      </c>
    </row>
    <row r="43" spans="1:57" ht="12.75" customHeight="1" thickBot="1" x14ac:dyDescent="0.25">
      <c r="A43" s="365"/>
      <c r="B43" s="480"/>
      <c r="C43" s="453"/>
      <c r="D43" s="17" t="s">
        <v>54</v>
      </c>
      <c r="E43" s="136">
        <v>4</v>
      </c>
      <c r="F43" s="136">
        <v>4</v>
      </c>
      <c r="G43" s="136">
        <v>4</v>
      </c>
      <c r="H43" s="136">
        <v>4</v>
      </c>
      <c r="I43" s="136">
        <v>3</v>
      </c>
      <c r="J43" s="136">
        <v>4</v>
      </c>
      <c r="K43" s="136">
        <v>3</v>
      </c>
      <c r="L43" s="136">
        <v>4</v>
      </c>
      <c r="M43" s="136">
        <v>4</v>
      </c>
      <c r="N43" s="136">
        <v>4</v>
      </c>
      <c r="O43" s="136">
        <v>4</v>
      </c>
      <c r="P43" s="136">
        <v>4</v>
      </c>
      <c r="Q43" s="136">
        <v>4</v>
      </c>
      <c r="R43" s="136">
        <v>4</v>
      </c>
      <c r="S43" s="136">
        <v>4</v>
      </c>
      <c r="T43" s="136">
        <v>4</v>
      </c>
      <c r="U43" s="170">
        <v>0</v>
      </c>
      <c r="V43" s="163" t="s">
        <v>165</v>
      </c>
      <c r="W43" s="168" t="s">
        <v>165</v>
      </c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63" t="s">
        <v>165</v>
      </c>
      <c r="AW43" s="163" t="s">
        <v>165</v>
      </c>
      <c r="AX43" s="163" t="s">
        <v>165</v>
      </c>
      <c r="AY43" s="163" t="s">
        <v>165</v>
      </c>
      <c r="AZ43" s="163" t="s">
        <v>165</v>
      </c>
      <c r="BA43" s="163" t="s">
        <v>165</v>
      </c>
      <c r="BB43" s="163" t="s">
        <v>165</v>
      </c>
      <c r="BC43" s="163" t="s">
        <v>165</v>
      </c>
      <c r="BD43" s="163" t="s">
        <v>165</v>
      </c>
      <c r="BE43" s="279">
        <f t="shared" si="15"/>
        <v>62</v>
      </c>
    </row>
    <row r="44" spans="1:57" ht="12.75" customHeight="1" thickBot="1" x14ac:dyDescent="0.25">
      <c r="A44" s="365"/>
      <c r="B44" s="481"/>
      <c r="C44" s="482"/>
      <c r="D44" s="17" t="s">
        <v>116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70">
        <v>0</v>
      </c>
      <c r="V44" s="163" t="s">
        <v>165</v>
      </c>
      <c r="W44" s="168" t="s">
        <v>165</v>
      </c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63" t="s">
        <v>165</v>
      </c>
      <c r="AW44" s="163" t="s">
        <v>165</v>
      </c>
      <c r="AX44" s="163" t="s">
        <v>165</v>
      </c>
      <c r="AY44" s="163" t="s">
        <v>165</v>
      </c>
      <c r="AZ44" s="163" t="s">
        <v>165</v>
      </c>
      <c r="BA44" s="163" t="s">
        <v>165</v>
      </c>
      <c r="BB44" s="163" t="s">
        <v>165</v>
      </c>
      <c r="BC44" s="163" t="s">
        <v>165</v>
      </c>
      <c r="BD44" s="163" t="s">
        <v>165</v>
      </c>
      <c r="BE44" s="279">
        <f>SUM(E44:BD44)</f>
        <v>0</v>
      </c>
    </row>
    <row r="45" spans="1:57" ht="12.75" customHeight="1" thickBot="1" x14ac:dyDescent="0.25">
      <c r="A45" s="365"/>
      <c r="B45" s="290" t="s">
        <v>333</v>
      </c>
      <c r="C45" s="141" t="s">
        <v>63</v>
      </c>
      <c r="D45" s="17" t="s">
        <v>53</v>
      </c>
      <c r="E45" s="177"/>
      <c r="F45" s="136"/>
      <c r="G45" s="136"/>
      <c r="H45" s="136"/>
      <c r="I45" s="136"/>
      <c r="J45" s="136"/>
      <c r="K45" s="177"/>
      <c r="L45" s="136"/>
      <c r="M45" s="136"/>
      <c r="N45" s="136"/>
      <c r="O45" s="136"/>
      <c r="P45" s="136"/>
      <c r="Q45" s="136"/>
      <c r="R45" s="136"/>
      <c r="S45" s="136"/>
      <c r="T45" s="136"/>
      <c r="U45" s="170">
        <v>0</v>
      </c>
      <c r="V45" s="163" t="s">
        <v>165</v>
      </c>
      <c r="W45" s="168" t="s">
        <v>165</v>
      </c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71">
        <v>36</v>
      </c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63" t="s">
        <v>165</v>
      </c>
      <c r="AW45" s="163" t="s">
        <v>165</v>
      </c>
      <c r="AX45" s="163" t="s">
        <v>165</v>
      </c>
      <c r="AY45" s="163" t="s">
        <v>165</v>
      </c>
      <c r="AZ45" s="163" t="s">
        <v>165</v>
      </c>
      <c r="BA45" s="163" t="s">
        <v>165</v>
      </c>
      <c r="BB45" s="163" t="s">
        <v>165</v>
      </c>
      <c r="BC45" s="163" t="s">
        <v>165</v>
      </c>
      <c r="BD45" s="163" t="s">
        <v>165</v>
      </c>
      <c r="BE45" s="279">
        <f>SUM(E45:BD45)</f>
        <v>36</v>
      </c>
    </row>
    <row r="46" spans="1:57" ht="12.75" customHeight="1" thickBot="1" x14ac:dyDescent="0.25">
      <c r="A46" s="365"/>
      <c r="B46" s="279" t="s">
        <v>102</v>
      </c>
      <c r="C46" s="17" t="s">
        <v>12</v>
      </c>
      <c r="D46" s="279" t="s">
        <v>53</v>
      </c>
      <c r="E46" s="283"/>
      <c r="F46" s="116"/>
      <c r="G46" s="116"/>
      <c r="H46" s="116"/>
      <c r="I46" s="116"/>
      <c r="J46" s="116"/>
      <c r="K46" s="284"/>
      <c r="L46" s="116"/>
      <c r="M46" s="116"/>
      <c r="N46" s="116"/>
      <c r="O46" s="116"/>
      <c r="P46" s="116"/>
      <c r="Q46" s="116"/>
      <c r="R46" s="116"/>
      <c r="S46" s="116"/>
      <c r="T46" s="116"/>
      <c r="U46" s="183">
        <v>0</v>
      </c>
      <c r="V46" s="173" t="s">
        <v>165</v>
      </c>
      <c r="W46" s="164" t="s">
        <v>165</v>
      </c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71"/>
      <c r="AJ46" s="166">
        <v>36</v>
      </c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73" t="s">
        <v>165</v>
      </c>
      <c r="AW46" s="173" t="s">
        <v>165</v>
      </c>
      <c r="AX46" s="173" t="s">
        <v>165</v>
      </c>
      <c r="AY46" s="173" t="s">
        <v>165</v>
      </c>
      <c r="AZ46" s="173" t="s">
        <v>165</v>
      </c>
      <c r="BA46" s="173" t="s">
        <v>165</v>
      </c>
      <c r="BB46" s="173" t="s">
        <v>165</v>
      </c>
      <c r="BC46" s="173" t="s">
        <v>165</v>
      </c>
      <c r="BD46" s="173" t="s">
        <v>165</v>
      </c>
      <c r="BE46" s="279">
        <f t="shared" si="15"/>
        <v>36</v>
      </c>
    </row>
    <row r="47" spans="1:57" ht="12.75" customHeight="1" thickBot="1" x14ac:dyDescent="0.25">
      <c r="A47" s="365"/>
      <c r="B47" s="400" t="s">
        <v>87</v>
      </c>
      <c r="C47" s="400" t="s">
        <v>334</v>
      </c>
      <c r="D47" s="108" t="s">
        <v>53</v>
      </c>
      <c r="E47" s="109">
        <f>E50</f>
        <v>8</v>
      </c>
      <c r="F47" s="109">
        <f t="shared" ref="F47:U47" si="29">F50</f>
        <v>8</v>
      </c>
      <c r="G47" s="109">
        <f t="shared" si="29"/>
        <v>7</v>
      </c>
      <c r="H47" s="109">
        <f t="shared" si="29"/>
        <v>8</v>
      </c>
      <c r="I47" s="109">
        <f t="shared" si="29"/>
        <v>8</v>
      </c>
      <c r="J47" s="109">
        <f t="shared" si="29"/>
        <v>8</v>
      </c>
      <c r="K47" s="109">
        <f t="shared" si="29"/>
        <v>8</v>
      </c>
      <c r="L47" s="109">
        <f t="shared" si="29"/>
        <v>8</v>
      </c>
      <c r="M47" s="109">
        <f t="shared" si="29"/>
        <v>9</v>
      </c>
      <c r="N47" s="109">
        <f t="shared" si="29"/>
        <v>8</v>
      </c>
      <c r="O47" s="109">
        <f t="shared" si="29"/>
        <v>9</v>
      </c>
      <c r="P47" s="109">
        <f t="shared" si="29"/>
        <v>9</v>
      </c>
      <c r="Q47" s="109">
        <f t="shared" si="29"/>
        <v>9</v>
      </c>
      <c r="R47" s="109">
        <f t="shared" si="29"/>
        <v>9</v>
      </c>
      <c r="S47" s="109">
        <f t="shared" si="29"/>
        <v>9</v>
      </c>
      <c r="T47" s="109">
        <f t="shared" si="29"/>
        <v>9</v>
      </c>
      <c r="U47" s="109">
        <f t="shared" si="29"/>
        <v>0</v>
      </c>
      <c r="V47" s="110" t="s">
        <v>165</v>
      </c>
      <c r="W47" s="172" t="s">
        <v>165</v>
      </c>
      <c r="X47" s="121">
        <f t="shared" ref="X47:AD47" si="30">X50</f>
        <v>25</v>
      </c>
      <c r="Y47" s="121">
        <f t="shared" si="30"/>
        <v>24</v>
      </c>
      <c r="Z47" s="121">
        <f t="shared" si="30"/>
        <v>24</v>
      </c>
      <c r="AA47" s="121">
        <f t="shared" si="30"/>
        <v>24</v>
      </c>
      <c r="AB47" s="121">
        <f t="shared" si="30"/>
        <v>25</v>
      </c>
      <c r="AC47" s="121">
        <f t="shared" si="30"/>
        <v>24</v>
      </c>
      <c r="AD47" s="121">
        <f t="shared" si="30"/>
        <v>24</v>
      </c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10" t="s">
        <v>165</v>
      </c>
      <c r="AW47" s="110" t="s">
        <v>165</v>
      </c>
      <c r="AX47" s="110" t="s">
        <v>165</v>
      </c>
      <c r="AY47" s="110" t="s">
        <v>165</v>
      </c>
      <c r="AZ47" s="110" t="s">
        <v>165</v>
      </c>
      <c r="BA47" s="110" t="s">
        <v>165</v>
      </c>
      <c r="BB47" s="110" t="s">
        <v>165</v>
      </c>
      <c r="BC47" s="110" t="s">
        <v>165</v>
      </c>
      <c r="BD47" s="110" t="s">
        <v>165</v>
      </c>
      <c r="BE47" s="185">
        <f t="shared" ref="BE47:BE48" si="31">SUM(E47:BD47)</f>
        <v>304</v>
      </c>
    </row>
    <row r="48" spans="1:57" ht="12.75" customHeight="1" thickBot="1" x14ac:dyDescent="0.25">
      <c r="A48" s="365"/>
      <c r="B48" s="401"/>
      <c r="C48" s="401"/>
      <c r="D48" s="108" t="s">
        <v>54</v>
      </c>
      <c r="E48" s="109">
        <f>E51</f>
        <v>4</v>
      </c>
      <c r="F48" s="109">
        <f t="shared" ref="F48:U48" si="32">F51</f>
        <v>4</v>
      </c>
      <c r="G48" s="109">
        <f t="shared" si="32"/>
        <v>4</v>
      </c>
      <c r="H48" s="109">
        <f t="shared" si="32"/>
        <v>4</v>
      </c>
      <c r="I48" s="109">
        <f t="shared" si="32"/>
        <v>4</v>
      </c>
      <c r="J48" s="109">
        <f t="shared" si="32"/>
        <v>4</v>
      </c>
      <c r="K48" s="109">
        <f t="shared" si="32"/>
        <v>4</v>
      </c>
      <c r="L48" s="109">
        <f t="shared" si="32"/>
        <v>4</v>
      </c>
      <c r="M48" s="109">
        <f t="shared" si="32"/>
        <v>4</v>
      </c>
      <c r="N48" s="109">
        <f t="shared" si="32"/>
        <v>4</v>
      </c>
      <c r="O48" s="109">
        <f t="shared" si="32"/>
        <v>4</v>
      </c>
      <c r="P48" s="109">
        <f t="shared" si="32"/>
        <v>4</v>
      </c>
      <c r="Q48" s="109">
        <f t="shared" si="32"/>
        <v>4</v>
      </c>
      <c r="R48" s="109">
        <f t="shared" si="32"/>
        <v>5</v>
      </c>
      <c r="S48" s="109">
        <f t="shared" si="32"/>
        <v>4</v>
      </c>
      <c r="T48" s="109">
        <f t="shared" si="32"/>
        <v>4</v>
      </c>
      <c r="U48" s="109">
        <f t="shared" si="32"/>
        <v>0</v>
      </c>
      <c r="V48" s="110" t="s">
        <v>165</v>
      </c>
      <c r="W48" s="172" t="s">
        <v>165</v>
      </c>
      <c r="X48" s="121">
        <f t="shared" ref="X48:AD48" si="33">X51</f>
        <v>13</v>
      </c>
      <c r="Y48" s="121">
        <f t="shared" si="33"/>
        <v>12</v>
      </c>
      <c r="Z48" s="121">
        <f t="shared" si="33"/>
        <v>12</v>
      </c>
      <c r="AA48" s="121">
        <f t="shared" si="33"/>
        <v>13</v>
      </c>
      <c r="AB48" s="121">
        <f t="shared" si="33"/>
        <v>12</v>
      </c>
      <c r="AC48" s="121">
        <f t="shared" si="33"/>
        <v>12</v>
      </c>
      <c r="AD48" s="121">
        <f t="shared" si="33"/>
        <v>13</v>
      </c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10" t="s">
        <v>165</v>
      </c>
      <c r="AW48" s="110" t="s">
        <v>165</v>
      </c>
      <c r="AX48" s="110" t="s">
        <v>165</v>
      </c>
      <c r="AY48" s="110" t="s">
        <v>165</v>
      </c>
      <c r="AZ48" s="110" t="s">
        <v>165</v>
      </c>
      <c r="BA48" s="110" t="s">
        <v>165</v>
      </c>
      <c r="BB48" s="110" t="s">
        <v>165</v>
      </c>
      <c r="BC48" s="110" t="s">
        <v>165</v>
      </c>
      <c r="BD48" s="110" t="s">
        <v>165</v>
      </c>
      <c r="BE48" s="185">
        <f t="shared" si="31"/>
        <v>152</v>
      </c>
    </row>
    <row r="49" spans="1:57" ht="12.75" customHeight="1" thickBot="1" x14ac:dyDescent="0.25">
      <c r="A49" s="365"/>
      <c r="B49" s="402"/>
      <c r="C49" s="402"/>
      <c r="D49" s="140" t="s">
        <v>116</v>
      </c>
      <c r="E49" s="109">
        <f>E52</f>
        <v>0</v>
      </c>
      <c r="F49" s="109">
        <f t="shared" ref="F49:U49" si="34">F52</f>
        <v>0</v>
      </c>
      <c r="G49" s="109">
        <f t="shared" si="34"/>
        <v>0</v>
      </c>
      <c r="H49" s="109">
        <f t="shared" si="34"/>
        <v>0</v>
      </c>
      <c r="I49" s="109">
        <f t="shared" si="34"/>
        <v>0</v>
      </c>
      <c r="J49" s="109">
        <f t="shared" si="34"/>
        <v>0</v>
      </c>
      <c r="K49" s="109">
        <f t="shared" si="34"/>
        <v>0</v>
      </c>
      <c r="L49" s="109">
        <f t="shared" si="34"/>
        <v>0</v>
      </c>
      <c r="M49" s="109">
        <f t="shared" si="34"/>
        <v>0</v>
      </c>
      <c r="N49" s="109">
        <f t="shared" si="34"/>
        <v>0</v>
      </c>
      <c r="O49" s="109">
        <f t="shared" si="34"/>
        <v>0</v>
      </c>
      <c r="P49" s="109">
        <f t="shared" si="34"/>
        <v>0</v>
      </c>
      <c r="Q49" s="109">
        <f t="shared" si="34"/>
        <v>0</v>
      </c>
      <c r="R49" s="109">
        <f t="shared" si="34"/>
        <v>0</v>
      </c>
      <c r="S49" s="109">
        <f t="shared" si="34"/>
        <v>0</v>
      </c>
      <c r="T49" s="109">
        <f t="shared" si="34"/>
        <v>0</v>
      </c>
      <c r="U49" s="109">
        <f t="shared" si="34"/>
        <v>0</v>
      </c>
      <c r="V49" s="110" t="s">
        <v>165</v>
      </c>
      <c r="W49" s="172" t="s">
        <v>165</v>
      </c>
      <c r="X49" s="121">
        <f t="shared" ref="X49:AD49" si="35">X52</f>
        <v>0</v>
      </c>
      <c r="Y49" s="121">
        <f t="shared" si="35"/>
        <v>0</v>
      </c>
      <c r="Z49" s="121">
        <f t="shared" si="35"/>
        <v>0</v>
      </c>
      <c r="AA49" s="121">
        <f t="shared" si="35"/>
        <v>0</v>
      </c>
      <c r="AB49" s="121">
        <f t="shared" si="35"/>
        <v>0</v>
      </c>
      <c r="AC49" s="121">
        <f t="shared" si="35"/>
        <v>0</v>
      </c>
      <c r="AD49" s="121">
        <f t="shared" si="35"/>
        <v>0</v>
      </c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10" t="s">
        <v>165</v>
      </c>
      <c r="AW49" s="110" t="s">
        <v>165</v>
      </c>
      <c r="AX49" s="110" t="s">
        <v>165</v>
      </c>
      <c r="AY49" s="110" t="s">
        <v>165</v>
      </c>
      <c r="AZ49" s="110" t="s">
        <v>165</v>
      </c>
      <c r="BA49" s="110" t="s">
        <v>165</v>
      </c>
      <c r="BB49" s="110" t="s">
        <v>165</v>
      </c>
      <c r="BC49" s="110" t="s">
        <v>165</v>
      </c>
      <c r="BD49" s="110" t="s">
        <v>165</v>
      </c>
      <c r="BE49" s="121">
        <f>SUM(E49:BD49)</f>
        <v>0</v>
      </c>
    </row>
    <row r="50" spans="1:57" ht="12.75" customHeight="1" thickBot="1" x14ac:dyDescent="0.25">
      <c r="A50" s="365"/>
      <c r="B50" s="479" t="s">
        <v>197</v>
      </c>
      <c r="C50" s="452" t="s">
        <v>335</v>
      </c>
      <c r="D50" s="17" t="s">
        <v>53</v>
      </c>
      <c r="E50" s="136">
        <v>8</v>
      </c>
      <c r="F50" s="136">
        <v>8</v>
      </c>
      <c r="G50" s="136">
        <v>7</v>
      </c>
      <c r="H50" s="136">
        <v>8</v>
      </c>
      <c r="I50" s="136">
        <v>8</v>
      </c>
      <c r="J50" s="136">
        <v>8</v>
      </c>
      <c r="K50" s="136">
        <v>8</v>
      </c>
      <c r="L50" s="136">
        <v>8</v>
      </c>
      <c r="M50" s="136">
        <v>9</v>
      </c>
      <c r="N50" s="136">
        <v>8</v>
      </c>
      <c r="O50" s="136">
        <v>9</v>
      </c>
      <c r="P50" s="136">
        <v>9</v>
      </c>
      <c r="Q50" s="136">
        <v>9</v>
      </c>
      <c r="R50" s="136">
        <v>9</v>
      </c>
      <c r="S50" s="136">
        <v>9</v>
      </c>
      <c r="T50" s="136">
        <v>9</v>
      </c>
      <c r="U50" s="170">
        <v>0</v>
      </c>
      <c r="V50" s="163" t="s">
        <v>165</v>
      </c>
      <c r="W50" s="168" t="s">
        <v>165</v>
      </c>
      <c r="X50" s="169">
        <v>25</v>
      </c>
      <c r="Y50" s="169">
        <v>24</v>
      </c>
      <c r="Z50" s="169">
        <v>24</v>
      </c>
      <c r="AA50" s="169">
        <v>24</v>
      </c>
      <c r="AB50" s="169">
        <v>25</v>
      </c>
      <c r="AC50" s="169">
        <v>24</v>
      </c>
      <c r="AD50" s="169">
        <v>24</v>
      </c>
      <c r="AE50" s="169"/>
      <c r="AF50" s="169"/>
      <c r="AG50" s="169"/>
      <c r="AH50" s="169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63" t="s">
        <v>165</v>
      </c>
      <c r="AW50" s="163" t="s">
        <v>165</v>
      </c>
      <c r="AX50" s="163" t="s">
        <v>165</v>
      </c>
      <c r="AY50" s="163" t="s">
        <v>165</v>
      </c>
      <c r="AZ50" s="163" t="s">
        <v>165</v>
      </c>
      <c r="BA50" s="163" t="s">
        <v>165</v>
      </c>
      <c r="BB50" s="163" t="s">
        <v>165</v>
      </c>
      <c r="BC50" s="163" t="s">
        <v>165</v>
      </c>
      <c r="BD50" s="163" t="s">
        <v>165</v>
      </c>
      <c r="BE50" s="279">
        <f>SUM(E50:BD50)</f>
        <v>304</v>
      </c>
    </row>
    <row r="51" spans="1:57" ht="12.75" customHeight="1" thickBot="1" x14ac:dyDescent="0.25">
      <c r="A51" s="365"/>
      <c r="B51" s="480"/>
      <c r="C51" s="453"/>
      <c r="D51" s="17" t="s">
        <v>54</v>
      </c>
      <c r="E51" s="136">
        <v>4</v>
      </c>
      <c r="F51" s="136">
        <v>4</v>
      </c>
      <c r="G51" s="136">
        <v>4</v>
      </c>
      <c r="H51" s="136">
        <v>4</v>
      </c>
      <c r="I51" s="136">
        <v>4</v>
      </c>
      <c r="J51" s="136">
        <v>4</v>
      </c>
      <c r="K51" s="136">
        <v>4</v>
      </c>
      <c r="L51" s="136">
        <v>4</v>
      </c>
      <c r="M51" s="136">
        <v>4</v>
      </c>
      <c r="N51" s="136">
        <v>4</v>
      </c>
      <c r="O51" s="136">
        <v>4</v>
      </c>
      <c r="P51" s="136">
        <v>4</v>
      </c>
      <c r="Q51" s="136">
        <v>4</v>
      </c>
      <c r="R51" s="136">
        <v>5</v>
      </c>
      <c r="S51" s="136">
        <v>4</v>
      </c>
      <c r="T51" s="136">
        <v>4</v>
      </c>
      <c r="U51" s="170">
        <v>0</v>
      </c>
      <c r="V51" s="163" t="s">
        <v>165</v>
      </c>
      <c r="W51" s="168" t="s">
        <v>165</v>
      </c>
      <c r="X51" s="169">
        <v>13</v>
      </c>
      <c r="Y51" s="169">
        <v>12</v>
      </c>
      <c r="Z51" s="169">
        <v>12</v>
      </c>
      <c r="AA51" s="169">
        <v>13</v>
      </c>
      <c r="AB51" s="169">
        <v>12</v>
      </c>
      <c r="AC51" s="169">
        <v>12</v>
      </c>
      <c r="AD51" s="169">
        <v>13</v>
      </c>
      <c r="AE51" s="169"/>
      <c r="AF51" s="169"/>
      <c r="AG51" s="169"/>
      <c r="AH51" s="169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63" t="s">
        <v>165</v>
      </c>
      <c r="AW51" s="163" t="s">
        <v>165</v>
      </c>
      <c r="AX51" s="163" t="s">
        <v>165</v>
      </c>
      <c r="AY51" s="163" t="s">
        <v>165</v>
      </c>
      <c r="AZ51" s="163" t="s">
        <v>165</v>
      </c>
      <c r="BA51" s="163" t="s">
        <v>165</v>
      </c>
      <c r="BB51" s="163" t="s">
        <v>165</v>
      </c>
      <c r="BC51" s="163" t="s">
        <v>165</v>
      </c>
      <c r="BD51" s="163" t="s">
        <v>165</v>
      </c>
      <c r="BE51" s="279">
        <f t="shared" ref="BE51" si="36">SUM(E51:BD51)</f>
        <v>152</v>
      </c>
    </row>
    <row r="52" spans="1:57" ht="12.75" customHeight="1" thickBot="1" x14ac:dyDescent="0.25">
      <c r="A52" s="365"/>
      <c r="B52" s="481"/>
      <c r="C52" s="482"/>
      <c r="D52" s="17" t="s">
        <v>116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70">
        <v>0</v>
      </c>
      <c r="V52" s="163" t="s">
        <v>165</v>
      </c>
      <c r="W52" s="168" t="s">
        <v>165</v>
      </c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63" t="s">
        <v>165</v>
      </c>
      <c r="AW52" s="163" t="s">
        <v>165</v>
      </c>
      <c r="AX52" s="163" t="s">
        <v>165</v>
      </c>
      <c r="AY52" s="163" t="s">
        <v>165</v>
      </c>
      <c r="AZ52" s="163" t="s">
        <v>165</v>
      </c>
      <c r="BA52" s="163" t="s">
        <v>165</v>
      </c>
      <c r="BB52" s="163" t="s">
        <v>165</v>
      </c>
      <c r="BC52" s="163" t="s">
        <v>165</v>
      </c>
      <c r="BD52" s="163" t="s">
        <v>165</v>
      </c>
      <c r="BE52" s="279">
        <f>SUM(E52:BD52)</f>
        <v>0</v>
      </c>
    </row>
    <row r="53" spans="1:57" ht="12.75" customHeight="1" thickBot="1" x14ac:dyDescent="0.25">
      <c r="A53" s="365"/>
      <c r="B53" s="279" t="s">
        <v>91</v>
      </c>
      <c r="C53" s="17" t="s">
        <v>63</v>
      </c>
      <c r="D53" s="279" t="s">
        <v>53</v>
      </c>
      <c r="E53" s="283"/>
      <c r="F53" s="116"/>
      <c r="G53" s="116"/>
      <c r="H53" s="116"/>
      <c r="I53" s="116"/>
      <c r="J53" s="116"/>
      <c r="K53" s="284"/>
      <c r="L53" s="116"/>
      <c r="M53" s="116"/>
      <c r="N53" s="116"/>
      <c r="O53" s="116"/>
      <c r="P53" s="116"/>
      <c r="Q53" s="116"/>
      <c r="R53" s="116"/>
      <c r="S53" s="116"/>
      <c r="T53" s="116"/>
      <c r="U53" s="183">
        <v>0</v>
      </c>
      <c r="V53" s="173" t="s">
        <v>165</v>
      </c>
      <c r="W53" s="164" t="s">
        <v>165</v>
      </c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71"/>
      <c r="AJ53" s="166"/>
      <c r="AK53" s="166">
        <v>36</v>
      </c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73" t="s">
        <v>165</v>
      </c>
      <c r="AW53" s="173" t="s">
        <v>165</v>
      </c>
      <c r="AX53" s="173" t="s">
        <v>165</v>
      </c>
      <c r="AY53" s="173" t="s">
        <v>165</v>
      </c>
      <c r="AZ53" s="173" t="s">
        <v>165</v>
      </c>
      <c r="BA53" s="173" t="s">
        <v>165</v>
      </c>
      <c r="BB53" s="173" t="s">
        <v>165</v>
      </c>
      <c r="BC53" s="173" t="s">
        <v>165</v>
      </c>
      <c r="BD53" s="173" t="s">
        <v>165</v>
      </c>
      <c r="BE53" s="279">
        <f t="shared" ref="BE53:BE54" si="37">SUM(E53:BD53)</f>
        <v>36</v>
      </c>
    </row>
    <row r="54" spans="1:57" ht="12.75" customHeight="1" thickBot="1" x14ac:dyDescent="0.25">
      <c r="A54" s="365"/>
      <c r="B54" s="279" t="s">
        <v>102</v>
      </c>
      <c r="C54" s="117" t="s">
        <v>12</v>
      </c>
      <c r="D54" s="279" t="s">
        <v>53</v>
      </c>
      <c r="E54" s="283"/>
      <c r="F54" s="116"/>
      <c r="G54" s="116"/>
      <c r="H54" s="116"/>
      <c r="I54" s="116"/>
      <c r="J54" s="116"/>
      <c r="K54" s="284"/>
      <c r="L54" s="116"/>
      <c r="M54" s="116"/>
      <c r="N54" s="116"/>
      <c r="O54" s="116"/>
      <c r="P54" s="116"/>
      <c r="Q54" s="116"/>
      <c r="R54" s="116"/>
      <c r="S54" s="116"/>
      <c r="T54" s="116"/>
      <c r="U54" s="183">
        <v>0</v>
      </c>
      <c r="V54" s="173" t="s">
        <v>165</v>
      </c>
      <c r="W54" s="164" t="s">
        <v>165</v>
      </c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71"/>
      <c r="AJ54" s="166"/>
      <c r="AK54" s="166"/>
      <c r="AL54" s="166">
        <v>36</v>
      </c>
      <c r="AM54" s="166">
        <v>36</v>
      </c>
      <c r="AN54" s="166"/>
      <c r="AO54" s="166"/>
      <c r="AP54" s="166"/>
      <c r="AQ54" s="166"/>
      <c r="AR54" s="166"/>
      <c r="AS54" s="166"/>
      <c r="AT54" s="166"/>
      <c r="AU54" s="166"/>
      <c r="AV54" s="173" t="s">
        <v>165</v>
      </c>
      <c r="AW54" s="173" t="s">
        <v>165</v>
      </c>
      <c r="AX54" s="173" t="s">
        <v>165</v>
      </c>
      <c r="AY54" s="173" t="s">
        <v>165</v>
      </c>
      <c r="AZ54" s="173" t="s">
        <v>165</v>
      </c>
      <c r="BA54" s="173" t="s">
        <v>165</v>
      </c>
      <c r="BB54" s="173" t="s">
        <v>165</v>
      </c>
      <c r="BC54" s="173" t="s">
        <v>165</v>
      </c>
      <c r="BD54" s="173" t="s">
        <v>165</v>
      </c>
      <c r="BE54" s="279">
        <f t="shared" si="37"/>
        <v>72</v>
      </c>
    </row>
    <row r="55" spans="1:57" ht="13.5" customHeight="1" x14ac:dyDescent="0.2">
      <c r="A55" s="365"/>
      <c r="B55" s="483" t="s">
        <v>58</v>
      </c>
      <c r="C55" s="484"/>
      <c r="D55" s="485"/>
      <c r="E55" s="472">
        <f>E54+E53+E50+E46+E42+E38+E34+E25+E22+E13+E10</f>
        <v>36</v>
      </c>
      <c r="F55" s="472">
        <f t="shared" ref="F55:U55" si="38">F54+F53+F50+F46+F42+F38+F34+F25+F22+F13+F10</f>
        <v>36</v>
      </c>
      <c r="G55" s="472">
        <f t="shared" si="38"/>
        <v>36</v>
      </c>
      <c r="H55" s="472">
        <f t="shared" si="38"/>
        <v>36</v>
      </c>
      <c r="I55" s="472">
        <f t="shared" si="38"/>
        <v>36</v>
      </c>
      <c r="J55" s="472">
        <f t="shared" si="38"/>
        <v>36</v>
      </c>
      <c r="K55" s="472">
        <f t="shared" si="38"/>
        <v>36</v>
      </c>
      <c r="L55" s="472">
        <f t="shared" si="38"/>
        <v>36</v>
      </c>
      <c r="M55" s="472">
        <f t="shared" si="38"/>
        <v>36</v>
      </c>
      <c r="N55" s="472">
        <f t="shared" si="38"/>
        <v>36</v>
      </c>
      <c r="O55" s="472">
        <f t="shared" si="38"/>
        <v>36</v>
      </c>
      <c r="P55" s="472">
        <f t="shared" si="38"/>
        <v>36</v>
      </c>
      <c r="Q55" s="472">
        <f t="shared" si="38"/>
        <v>36</v>
      </c>
      <c r="R55" s="472">
        <f t="shared" si="38"/>
        <v>36</v>
      </c>
      <c r="S55" s="472">
        <f t="shared" si="38"/>
        <v>36</v>
      </c>
      <c r="T55" s="472">
        <f t="shared" si="38"/>
        <v>36</v>
      </c>
      <c r="U55" s="472">
        <f t="shared" si="38"/>
        <v>0</v>
      </c>
      <c r="V55" s="472" t="s">
        <v>165</v>
      </c>
      <c r="W55" s="472" t="s">
        <v>165</v>
      </c>
      <c r="X55" s="472">
        <f>X54+X53+X37+X45+X50+X46+X42+X38+X34+X25+X22+X13+X10</f>
        <v>36</v>
      </c>
      <c r="Y55" s="472">
        <f t="shared" ref="Y55:AU55" si="39">Y54+Y53+Y37+Y45+Y50+Y46+Y42+Y38+Y34+Y25+Y22+Y13+Y10</f>
        <v>36</v>
      </c>
      <c r="Z55" s="472">
        <f t="shared" si="39"/>
        <v>36</v>
      </c>
      <c r="AA55" s="472">
        <f t="shared" si="39"/>
        <v>36</v>
      </c>
      <c r="AB55" s="472">
        <f t="shared" si="39"/>
        <v>36</v>
      </c>
      <c r="AC55" s="472">
        <f t="shared" si="39"/>
        <v>36</v>
      </c>
      <c r="AD55" s="472">
        <f t="shared" si="39"/>
        <v>36</v>
      </c>
      <c r="AE55" s="472">
        <f t="shared" si="39"/>
        <v>0</v>
      </c>
      <c r="AF55" s="472">
        <f t="shared" si="39"/>
        <v>36</v>
      </c>
      <c r="AG55" s="472">
        <f t="shared" si="39"/>
        <v>36</v>
      </c>
      <c r="AH55" s="472">
        <f t="shared" si="39"/>
        <v>36</v>
      </c>
      <c r="AI55" s="472">
        <f t="shared" si="39"/>
        <v>36</v>
      </c>
      <c r="AJ55" s="472">
        <f t="shared" si="39"/>
        <v>36</v>
      </c>
      <c r="AK55" s="472">
        <f t="shared" si="39"/>
        <v>36</v>
      </c>
      <c r="AL55" s="472">
        <f t="shared" si="39"/>
        <v>36</v>
      </c>
      <c r="AM55" s="472">
        <f t="shared" si="39"/>
        <v>36</v>
      </c>
      <c r="AN55" s="472">
        <f t="shared" si="39"/>
        <v>0</v>
      </c>
      <c r="AO55" s="472">
        <f t="shared" si="39"/>
        <v>0</v>
      </c>
      <c r="AP55" s="472">
        <f t="shared" si="39"/>
        <v>0</v>
      </c>
      <c r="AQ55" s="472">
        <f t="shared" si="39"/>
        <v>0</v>
      </c>
      <c r="AR55" s="472">
        <f t="shared" si="39"/>
        <v>0</v>
      </c>
      <c r="AS55" s="472">
        <f t="shared" si="39"/>
        <v>0</v>
      </c>
      <c r="AT55" s="472">
        <f t="shared" si="39"/>
        <v>0</v>
      </c>
      <c r="AU55" s="472">
        <f t="shared" si="39"/>
        <v>0</v>
      </c>
      <c r="AV55" s="486" t="s">
        <v>165</v>
      </c>
      <c r="AW55" s="486" t="s">
        <v>165</v>
      </c>
      <c r="AX55" s="486" t="s">
        <v>165</v>
      </c>
      <c r="AY55" s="486" t="s">
        <v>165</v>
      </c>
      <c r="AZ55" s="486" t="s">
        <v>165</v>
      </c>
      <c r="BA55" s="486" t="s">
        <v>165</v>
      </c>
      <c r="BB55" s="486" t="s">
        <v>165</v>
      </c>
      <c r="BC55" s="486" t="s">
        <v>165</v>
      </c>
      <c r="BD55" s="486" t="s">
        <v>165</v>
      </c>
      <c r="BE55" s="470">
        <f>BE54+BE50+BE46+BE42+BE38+BE34+BE25+BE22+BE13+BE10+BE37+BE45+BE53</f>
        <v>1116</v>
      </c>
    </row>
    <row r="56" spans="1:57" ht="7.5" customHeight="1" thickBot="1" x14ac:dyDescent="0.25">
      <c r="A56" s="365"/>
      <c r="B56" s="332"/>
      <c r="C56" s="398"/>
      <c r="D56" s="399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410"/>
      <c r="AW56" s="410"/>
      <c r="AX56" s="410"/>
      <c r="AY56" s="410"/>
      <c r="AZ56" s="410"/>
      <c r="BA56" s="410"/>
      <c r="BB56" s="410"/>
      <c r="BC56" s="410"/>
      <c r="BD56" s="410"/>
      <c r="BE56" s="468"/>
    </row>
    <row r="57" spans="1:57" ht="18.75" customHeight="1" thickBot="1" x14ac:dyDescent="0.25">
      <c r="A57" s="365"/>
      <c r="B57" s="473" t="s">
        <v>60</v>
      </c>
      <c r="C57" s="474"/>
      <c r="D57" s="475"/>
      <c r="E57" s="109">
        <f>E51+E43+E35+E26+E23+E14+E11</f>
        <v>18</v>
      </c>
      <c r="F57" s="109">
        <f t="shared" ref="F57:U58" si="40">F51+F43+F35+F26+F23+F14+F11</f>
        <v>18</v>
      </c>
      <c r="G57" s="109">
        <f t="shared" si="40"/>
        <v>18</v>
      </c>
      <c r="H57" s="109">
        <f t="shared" si="40"/>
        <v>18</v>
      </c>
      <c r="I57" s="109">
        <f t="shared" si="40"/>
        <v>18</v>
      </c>
      <c r="J57" s="109">
        <f t="shared" si="40"/>
        <v>18</v>
      </c>
      <c r="K57" s="109">
        <f t="shared" si="40"/>
        <v>18</v>
      </c>
      <c r="L57" s="109">
        <f t="shared" si="40"/>
        <v>18</v>
      </c>
      <c r="M57" s="109">
        <f t="shared" si="40"/>
        <v>18</v>
      </c>
      <c r="N57" s="109">
        <f t="shared" si="40"/>
        <v>18</v>
      </c>
      <c r="O57" s="109">
        <f t="shared" si="40"/>
        <v>18</v>
      </c>
      <c r="P57" s="109">
        <f t="shared" si="40"/>
        <v>18</v>
      </c>
      <c r="Q57" s="109">
        <f t="shared" si="40"/>
        <v>18</v>
      </c>
      <c r="R57" s="109">
        <f t="shared" si="40"/>
        <v>18</v>
      </c>
      <c r="S57" s="109">
        <f t="shared" si="40"/>
        <v>18</v>
      </c>
      <c r="T57" s="109">
        <f t="shared" si="40"/>
        <v>18</v>
      </c>
      <c r="U57" s="109">
        <f t="shared" si="40"/>
        <v>0</v>
      </c>
      <c r="V57" s="109" t="s">
        <v>165</v>
      </c>
      <c r="W57" s="109" t="s">
        <v>165</v>
      </c>
      <c r="X57" s="109">
        <f>X51+X43+X35+X26+X23+X14+X11</f>
        <v>18</v>
      </c>
      <c r="Y57" s="109">
        <f t="shared" ref="Y57:AU58" si="41">Y51+Y43+Y35+Y26+Y23+Y14+Y11</f>
        <v>18</v>
      </c>
      <c r="Z57" s="109">
        <f t="shared" si="41"/>
        <v>18</v>
      </c>
      <c r="AA57" s="109">
        <f t="shared" si="41"/>
        <v>18</v>
      </c>
      <c r="AB57" s="109">
        <f t="shared" si="41"/>
        <v>18</v>
      </c>
      <c r="AC57" s="109">
        <f t="shared" si="41"/>
        <v>18</v>
      </c>
      <c r="AD57" s="109">
        <f t="shared" si="41"/>
        <v>18</v>
      </c>
      <c r="AE57" s="109">
        <f t="shared" si="41"/>
        <v>0</v>
      </c>
      <c r="AF57" s="109">
        <f t="shared" si="41"/>
        <v>0</v>
      </c>
      <c r="AG57" s="109">
        <f t="shared" si="41"/>
        <v>0</v>
      </c>
      <c r="AH57" s="109">
        <f t="shared" si="41"/>
        <v>0</v>
      </c>
      <c r="AI57" s="109">
        <f t="shared" si="41"/>
        <v>0</v>
      </c>
      <c r="AJ57" s="109">
        <f t="shared" si="41"/>
        <v>0</v>
      </c>
      <c r="AK57" s="109">
        <f t="shared" si="41"/>
        <v>0</v>
      </c>
      <c r="AL57" s="109">
        <f t="shared" si="41"/>
        <v>0</v>
      </c>
      <c r="AM57" s="109">
        <f t="shared" si="41"/>
        <v>0</v>
      </c>
      <c r="AN57" s="109">
        <f t="shared" si="41"/>
        <v>0</v>
      </c>
      <c r="AO57" s="109">
        <f t="shared" si="41"/>
        <v>0</v>
      </c>
      <c r="AP57" s="109">
        <f t="shared" si="41"/>
        <v>0</v>
      </c>
      <c r="AQ57" s="109">
        <f t="shared" si="41"/>
        <v>0</v>
      </c>
      <c r="AR57" s="109">
        <f t="shared" si="41"/>
        <v>0</v>
      </c>
      <c r="AS57" s="109">
        <f t="shared" si="41"/>
        <v>0</v>
      </c>
      <c r="AT57" s="109">
        <f t="shared" si="41"/>
        <v>0</v>
      </c>
      <c r="AU57" s="109">
        <f t="shared" si="41"/>
        <v>0</v>
      </c>
      <c r="AV57" s="110" t="s">
        <v>165</v>
      </c>
      <c r="AW57" s="110" t="s">
        <v>165</v>
      </c>
      <c r="AX57" s="110" t="s">
        <v>165</v>
      </c>
      <c r="AY57" s="110" t="s">
        <v>165</v>
      </c>
      <c r="AZ57" s="110" t="s">
        <v>165</v>
      </c>
      <c r="BA57" s="110" t="s">
        <v>165</v>
      </c>
      <c r="BB57" s="110" t="s">
        <v>165</v>
      </c>
      <c r="BC57" s="110" t="s">
        <v>165</v>
      </c>
      <c r="BD57" s="110" t="s">
        <v>165</v>
      </c>
      <c r="BE57" s="109">
        <f>BE11+BE14+BE23+BE26+BE35+BE43+BE51</f>
        <v>414</v>
      </c>
    </row>
    <row r="58" spans="1:57" ht="15.75" customHeight="1" thickBot="1" x14ac:dyDescent="0.25">
      <c r="A58" s="365"/>
      <c r="B58" s="473" t="s">
        <v>117</v>
      </c>
      <c r="C58" s="474"/>
      <c r="D58" s="475"/>
      <c r="E58" s="109">
        <f>E52+E44+E36+E27+E24+E15+E12</f>
        <v>0</v>
      </c>
      <c r="F58" s="109">
        <f t="shared" si="40"/>
        <v>0</v>
      </c>
      <c r="G58" s="109">
        <f t="shared" si="40"/>
        <v>0</v>
      </c>
      <c r="H58" s="109">
        <f t="shared" si="40"/>
        <v>0</v>
      </c>
      <c r="I58" s="109">
        <f t="shared" si="40"/>
        <v>0</v>
      </c>
      <c r="J58" s="109">
        <f t="shared" si="40"/>
        <v>0</v>
      </c>
      <c r="K58" s="109">
        <f t="shared" si="40"/>
        <v>0</v>
      </c>
      <c r="L58" s="109">
        <f t="shared" si="40"/>
        <v>0</v>
      </c>
      <c r="M58" s="109">
        <f t="shared" si="40"/>
        <v>0</v>
      </c>
      <c r="N58" s="109">
        <f t="shared" si="40"/>
        <v>0</v>
      </c>
      <c r="O58" s="109">
        <f t="shared" si="40"/>
        <v>0</v>
      </c>
      <c r="P58" s="109">
        <f t="shared" si="40"/>
        <v>0</v>
      </c>
      <c r="Q58" s="109">
        <f t="shared" si="40"/>
        <v>0</v>
      </c>
      <c r="R58" s="109">
        <f t="shared" si="40"/>
        <v>0</v>
      </c>
      <c r="S58" s="109">
        <f t="shared" si="40"/>
        <v>0</v>
      </c>
      <c r="T58" s="109">
        <f t="shared" si="40"/>
        <v>0</v>
      </c>
      <c r="U58" s="109">
        <f t="shared" si="40"/>
        <v>0</v>
      </c>
      <c r="V58" s="109" t="s">
        <v>165</v>
      </c>
      <c r="W58" s="109" t="s">
        <v>165</v>
      </c>
      <c r="X58" s="109">
        <f>X52+X44+X36+X27+X24+X15+X12</f>
        <v>0</v>
      </c>
      <c r="Y58" s="109">
        <f t="shared" si="41"/>
        <v>0</v>
      </c>
      <c r="Z58" s="109">
        <f t="shared" si="41"/>
        <v>0</v>
      </c>
      <c r="AA58" s="109">
        <f t="shared" si="41"/>
        <v>0</v>
      </c>
      <c r="AB58" s="109">
        <f t="shared" si="41"/>
        <v>0</v>
      </c>
      <c r="AC58" s="109">
        <f t="shared" si="41"/>
        <v>0</v>
      </c>
      <c r="AD58" s="109">
        <f t="shared" si="41"/>
        <v>0</v>
      </c>
      <c r="AE58" s="109">
        <f t="shared" si="41"/>
        <v>0</v>
      </c>
      <c r="AF58" s="109">
        <f t="shared" si="41"/>
        <v>0</v>
      </c>
      <c r="AG58" s="109">
        <f t="shared" si="41"/>
        <v>0</v>
      </c>
      <c r="AH58" s="109">
        <f t="shared" si="41"/>
        <v>0</v>
      </c>
      <c r="AI58" s="109">
        <f t="shared" si="41"/>
        <v>0</v>
      </c>
      <c r="AJ58" s="109">
        <f t="shared" si="41"/>
        <v>0</v>
      </c>
      <c r="AK58" s="109">
        <f t="shared" si="41"/>
        <v>0</v>
      </c>
      <c r="AL58" s="109">
        <f t="shared" si="41"/>
        <v>0</v>
      </c>
      <c r="AM58" s="109">
        <f t="shared" si="41"/>
        <v>0</v>
      </c>
      <c r="AN58" s="109">
        <f t="shared" si="41"/>
        <v>0</v>
      </c>
      <c r="AO58" s="109">
        <f t="shared" si="41"/>
        <v>0</v>
      </c>
      <c r="AP58" s="109">
        <f t="shared" si="41"/>
        <v>0</v>
      </c>
      <c r="AQ58" s="109">
        <f t="shared" si="41"/>
        <v>0</v>
      </c>
      <c r="AR58" s="109">
        <f t="shared" si="41"/>
        <v>0</v>
      </c>
      <c r="AS58" s="109">
        <f t="shared" si="41"/>
        <v>0</v>
      </c>
      <c r="AT58" s="109">
        <f t="shared" si="41"/>
        <v>0</v>
      </c>
      <c r="AU58" s="109">
        <f t="shared" si="41"/>
        <v>0</v>
      </c>
      <c r="AV58" s="110" t="s">
        <v>165</v>
      </c>
      <c r="AW58" s="110" t="s">
        <v>165</v>
      </c>
      <c r="AX58" s="110" t="s">
        <v>165</v>
      </c>
      <c r="AY58" s="110" t="s">
        <v>165</v>
      </c>
      <c r="AZ58" s="110" t="s">
        <v>165</v>
      </c>
      <c r="BA58" s="110" t="s">
        <v>165</v>
      </c>
      <c r="BB58" s="110" t="s">
        <v>165</v>
      </c>
      <c r="BC58" s="110" t="s">
        <v>165</v>
      </c>
      <c r="BD58" s="110" t="s">
        <v>165</v>
      </c>
      <c r="BE58" s="109">
        <f>BE9</f>
        <v>0</v>
      </c>
    </row>
    <row r="59" spans="1:57" ht="13.5" customHeight="1" thickBot="1" x14ac:dyDescent="0.25">
      <c r="A59" s="366"/>
      <c r="B59" s="473" t="s">
        <v>61</v>
      </c>
      <c r="C59" s="474"/>
      <c r="D59" s="475"/>
      <c r="E59" s="109">
        <f>E55+E57+E58</f>
        <v>54</v>
      </c>
      <c r="F59" s="109">
        <f t="shared" ref="F59:AU59" si="42">F55+F57+F58</f>
        <v>54</v>
      </c>
      <c r="G59" s="109">
        <f t="shared" si="42"/>
        <v>54</v>
      </c>
      <c r="H59" s="109">
        <f t="shared" si="42"/>
        <v>54</v>
      </c>
      <c r="I59" s="109">
        <f t="shared" si="42"/>
        <v>54</v>
      </c>
      <c r="J59" s="109">
        <f t="shared" si="42"/>
        <v>54</v>
      </c>
      <c r="K59" s="109">
        <f t="shared" si="42"/>
        <v>54</v>
      </c>
      <c r="L59" s="109">
        <f t="shared" si="42"/>
        <v>54</v>
      </c>
      <c r="M59" s="109">
        <f t="shared" si="42"/>
        <v>54</v>
      </c>
      <c r="N59" s="109">
        <f t="shared" si="42"/>
        <v>54</v>
      </c>
      <c r="O59" s="109">
        <f t="shared" si="42"/>
        <v>54</v>
      </c>
      <c r="P59" s="109">
        <f t="shared" si="42"/>
        <v>54</v>
      </c>
      <c r="Q59" s="109">
        <f t="shared" si="42"/>
        <v>54</v>
      </c>
      <c r="R59" s="109">
        <f t="shared" si="42"/>
        <v>54</v>
      </c>
      <c r="S59" s="109">
        <f t="shared" si="42"/>
        <v>54</v>
      </c>
      <c r="T59" s="109">
        <f t="shared" si="42"/>
        <v>54</v>
      </c>
      <c r="U59" s="109">
        <f t="shared" si="42"/>
        <v>0</v>
      </c>
      <c r="V59" s="109" t="s">
        <v>165</v>
      </c>
      <c r="W59" s="109" t="s">
        <v>165</v>
      </c>
      <c r="X59" s="109">
        <f t="shared" si="42"/>
        <v>54</v>
      </c>
      <c r="Y59" s="109">
        <f t="shared" si="42"/>
        <v>54</v>
      </c>
      <c r="Z59" s="109">
        <f t="shared" si="42"/>
        <v>54</v>
      </c>
      <c r="AA59" s="109">
        <f t="shared" si="42"/>
        <v>54</v>
      </c>
      <c r="AB59" s="109">
        <f t="shared" si="42"/>
        <v>54</v>
      </c>
      <c r="AC59" s="109">
        <f t="shared" si="42"/>
        <v>54</v>
      </c>
      <c r="AD59" s="109">
        <f t="shared" si="42"/>
        <v>54</v>
      </c>
      <c r="AE59" s="109">
        <f t="shared" si="42"/>
        <v>0</v>
      </c>
      <c r="AF59" s="109">
        <f t="shared" si="42"/>
        <v>36</v>
      </c>
      <c r="AG59" s="109">
        <f t="shared" si="42"/>
        <v>36</v>
      </c>
      <c r="AH59" s="109">
        <f t="shared" si="42"/>
        <v>36</v>
      </c>
      <c r="AI59" s="109">
        <f t="shared" si="42"/>
        <v>36</v>
      </c>
      <c r="AJ59" s="109">
        <f t="shared" si="42"/>
        <v>36</v>
      </c>
      <c r="AK59" s="109">
        <f t="shared" si="42"/>
        <v>36</v>
      </c>
      <c r="AL59" s="109">
        <f t="shared" si="42"/>
        <v>36</v>
      </c>
      <c r="AM59" s="109">
        <f t="shared" si="42"/>
        <v>36</v>
      </c>
      <c r="AN59" s="109">
        <f t="shared" si="42"/>
        <v>0</v>
      </c>
      <c r="AO59" s="109">
        <f t="shared" si="42"/>
        <v>0</v>
      </c>
      <c r="AP59" s="109">
        <f t="shared" si="42"/>
        <v>0</v>
      </c>
      <c r="AQ59" s="109">
        <f t="shared" si="42"/>
        <v>0</v>
      </c>
      <c r="AR59" s="109">
        <f t="shared" si="42"/>
        <v>0</v>
      </c>
      <c r="AS59" s="109">
        <f t="shared" si="42"/>
        <v>0</v>
      </c>
      <c r="AT59" s="109">
        <f t="shared" si="42"/>
        <v>0</v>
      </c>
      <c r="AU59" s="109">
        <f t="shared" si="42"/>
        <v>0</v>
      </c>
      <c r="AV59" s="109" t="s">
        <v>165</v>
      </c>
      <c r="AW59" s="109" t="s">
        <v>165</v>
      </c>
      <c r="AX59" s="109" t="s">
        <v>165</v>
      </c>
      <c r="AY59" s="109" t="s">
        <v>165</v>
      </c>
      <c r="AZ59" s="109" t="s">
        <v>165</v>
      </c>
      <c r="BA59" s="109" t="s">
        <v>165</v>
      </c>
      <c r="BB59" s="109" t="s">
        <v>165</v>
      </c>
      <c r="BC59" s="109" t="s">
        <v>165</v>
      </c>
      <c r="BD59" s="109" t="s">
        <v>165</v>
      </c>
      <c r="BE59" s="109">
        <f>SUM(BE55:BE58)</f>
        <v>1530</v>
      </c>
    </row>
    <row r="60" spans="1:57" x14ac:dyDescent="0.2">
      <c r="A60" s="5"/>
    </row>
    <row r="61" spans="1:57" ht="9.75" customHeight="1" x14ac:dyDescent="0.2">
      <c r="A61" s="5"/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  <c r="AP61" s="471"/>
      <c r="AQ61" s="471"/>
      <c r="AR61" s="471"/>
      <c r="AS61" s="471"/>
      <c r="AT61" s="471"/>
      <c r="AU61" s="471"/>
      <c r="AV61" s="471"/>
      <c r="AW61" s="471"/>
      <c r="AX61" s="471"/>
      <c r="AY61" s="471"/>
      <c r="AZ61" s="471"/>
      <c r="BA61" s="471"/>
      <c r="BB61" s="471"/>
      <c r="BC61" s="471"/>
      <c r="BD61" s="471"/>
      <c r="BE61" s="471"/>
    </row>
    <row r="62" spans="1:57" x14ac:dyDescent="0.2">
      <c r="B62" s="471"/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471"/>
      <c r="AG62" s="471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  <c r="AV62" s="471"/>
      <c r="AW62" s="471"/>
      <c r="AX62" s="471"/>
      <c r="AY62" s="471"/>
      <c r="AZ62" s="471"/>
      <c r="BA62" s="471"/>
      <c r="BB62" s="471"/>
      <c r="BC62" s="471"/>
      <c r="BD62" s="471"/>
      <c r="BE62" s="471"/>
    </row>
  </sheetData>
  <mergeCells count="108">
    <mergeCell ref="AP55:AP56"/>
    <mergeCell ref="AQ55:AQ56"/>
    <mergeCell ref="AR55:AR56"/>
    <mergeCell ref="AS55:AS56"/>
    <mergeCell ref="AJ55:AJ56"/>
    <mergeCell ref="AK55:AK56"/>
    <mergeCell ref="AL55:AL56"/>
    <mergeCell ref="AM55:AM56"/>
    <mergeCell ref="BD55:BD56"/>
    <mergeCell ref="AY55:AY56"/>
    <mergeCell ref="AZ55:AZ56"/>
    <mergeCell ref="BA55:BA56"/>
    <mergeCell ref="BB55:BB56"/>
    <mergeCell ref="BC55:BC56"/>
    <mergeCell ref="AT55:AT56"/>
    <mergeCell ref="AU55:AU56"/>
    <mergeCell ref="AV55:AV56"/>
    <mergeCell ref="AW55:AW56"/>
    <mergeCell ref="AX55:AX56"/>
    <mergeCell ref="AN55:AN56"/>
    <mergeCell ref="AO55:AO56"/>
    <mergeCell ref="AH55:AH56"/>
    <mergeCell ref="G55:G56"/>
    <mergeCell ref="B58:D58"/>
    <mergeCell ref="B16:B18"/>
    <mergeCell ref="B28:B30"/>
    <mergeCell ref="B19:B21"/>
    <mergeCell ref="C16:C18"/>
    <mergeCell ref="C19:C21"/>
    <mergeCell ref="C22:C24"/>
    <mergeCell ref="B22:B24"/>
    <mergeCell ref="B25:B27"/>
    <mergeCell ref="C39:C41"/>
    <mergeCell ref="B39:B41"/>
    <mergeCell ref="B34:B36"/>
    <mergeCell ref="C34:C36"/>
    <mergeCell ref="C28:C30"/>
    <mergeCell ref="C42:C44"/>
    <mergeCell ref="C47:C49"/>
    <mergeCell ref="B47:B49"/>
    <mergeCell ref="C50:C52"/>
    <mergeCell ref="B50:B52"/>
    <mergeCell ref="F55:F56"/>
    <mergeCell ref="S55:S56"/>
    <mergeCell ref="B55:D56"/>
    <mergeCell ref="A1:BE1"/>
    <mergeCell ref="A2:A4"/>
    <mergeCell ref="B2:B4"/>
    <mergeCell ref="C2:C4"/>
    <mergeCell ref="D2:D4"/>
    <mergeCell ref="F2:H2"/>
    <mergeCell ref="AA2:AC2"/>
    <mergeCell ref="J2:L2"/>
    <mergeCell ref="R2:U2"/>
    <mergeCell ref="W2:Y2"/>
    <mergeCell ref="E3:BD3"/>
    <mergeCell ref="BE2:BE3"/>
    <mergeCell ref="N2:P2"/>
    <mergeCell ref="BA2:BC2"/>
    <mergeCell ref="AE2:AG2"/>
    <mergeCell ref="AI2:AK2"/>
    <mergeCell ref="AM2:AP2"/>
    <mergeCell ref="AR2:AT2"/>
    <mergeCell ref="AV2:AY2"/>
    <mergeCell ref="AF55:AF56"/>
    <mergeCell ref="R55:R56"/>
    <mergeCell ref="E55:E56"/>
    <mergeCell ref="J55:J56"/>
    <mergeCell ref="O55:O56"/>
    <mergeCell ref="K55:K56"/>
    <mergeCell ref="I55:I56"/>
    <mergeCell ref="B31:B33"/>
    <mergeCell ref="C31:C33"/>
    <mergeCell ref="B42:B44"/>
    <mergeCell ref="B7:B9"/>
    <mergeCell ref="C10:C12"/>
    <mergeCell ref="B10:B12"/>
    <mergeCell ref="C13:C15"/>
    <mergeCell ref="B13:B15"/>
    <mergeCell ref="AB55:AB56"/>
    <mergeCell ref="Y55:Y56"/>
    <mergeCell ref="W55:W56"/>
    <mergeCell ref="T55:T56"/>
    <mergeCell ref="U55:U56"/>
    <mergeCell ref="A5:BE5"/>
    <mergeCell ref="BE55:BE56"/>
    <mergeCell ref="B61:BE61"/>
    <mergeCell ref="B62:BE62"/>
    <mergeCell ref="Z55:Z56"/>
    <mergeCell ref="Q55:Q56"/>
    <mergeCell ref="AE55:AE56"/>
    <mergeCell ref="X55:X56"/>
    <mergeCell ref="V55:V56"/>
    <mergeCell ref="M55:M56"/>
    <mergeCell ref="N55:N56"/>
    <mergeCell ref="H55:H56"/>
    <mergeCell ref="L55:L56"/>
    <mergeCell ref="P55:P56"/>
    <mergeCell ref="AC55:AC56"/>
    <mergeCell ref="AD55:AD56"/>
    <mergeCell ref="AI55:AI56"/>
    <mergeCell ref="AA55:AA56"/>
    <mergeCell ref="A7:A59"/>
    <mergeCell ref="C25:C27"/>
    <mergeCell ref="AG55:AG56"/>
    <mergeCell ref="B57:D57"/>
    <mergeCell ref="B59:D59"/>
    <mergeCell ref="C7:C9"/>
  </mergeCells>
  <hyperlinks>
    <hyperlink ref="BE2" location="_ftn1" display="_ftn1"/>
  </hyperlinks>
  <pageMargins left="0" right="0" top="0.39370078740157483" bottom="0" header="0" footer="0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topLeftCell="D1" workbookViewId="0">
      <selection sqref="A1:BD26"/>
    </sheetView>
  </sheetViews>
  <sheetFormatPr defaultRowHeight="12.75" x14ac:dyDescent="0.2"/>
  <cols>
    <col min="1" max="1" width="3.5703125" customWidth="1"/>
    <col min="2" max="2" width="5.140625" customWidth="1"/>
    <col min="3" max="3" width="14.7109375" customWidth="1"/>
    <col min="4" max="18" width="3" customWidth="1"/>
    <col min="19" max="19" width="3.28515625" customWidth="1"/>
    <col min="20" max="20" width="3.42578125" customWidth="1"/>
    <col min="21" max="55" width="3" customWidth="1"/>
    <col min="56" max="56" width="13.28515625" customWidth="1"/>
  </cols>
  <sheetData>
    <row r="1" spans="1:56" ht="13.5" thickBot="1" x14ac:dyDescent="0.25">
      <c r="A1" s="500" t="s">
        <v>107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  <c r="BC1" s="500"/>
      <c r="BD1" s="500"/>
    </row>
    <row r="2" spans="1:56" ht="48.75" customHeight="1" thickBot="1" x14ac:dyDescent="0.25">
      <c r="A2" s="507" t="s">
        <v>32</v>
      </c>
      <c r="B2" s="507" t="s">
        <v>33</v>
      </c>
      <c r="C2" s="507" t="s">
        <v>34</v>
      </c>
      <c r="D2" s="8" t="s">
        <v>214</v>
      </c>
      <c r="E2" s="376" t="s">
        <v>36</v>
      </c>
      <c r="F2" s="510"/>
      <c r="G2" s="511"/>
      <c r="H2" s="9" t="s">
        <v>215</v>
      </c>
      <c r="I2" s="376" t="s">
        <v>37</v>
      </c>
      <c r="J2" s="377"/>
      <c r="K2" s="377"/>
      <c r="L2" s="8" t="s">
        <v>216</v>
      </c>
      <c r="M2" s="374" t="s">
        <v>38</v>
      </c>
      <c r="N2" s="375"/>
      <c r="O2" s="375"/>
      <c r="P2" s="7" t="s">
        <v>217</v>
      </c>
      <c r="Q2" s="374" t="s">
        <v>39</v>
      </c>
      <c r="R2" s="375"/>
      <c r="S2" s="375"/>
      <c r="T2" s="412"/>
      <c r="U2" s="6" t="s">
        <v>218</v>
      </c>
      <c r="V2" s="374" t="s">
        <v>40</v>
      </c>
      <c r="W2" s="375"/>
      <c r="X2" s="375"/>
      <c r="Y2" s="7" t="s">
        <v>219</v>
      </c>
      <c r="Z2" s="374" t="s">
        <v>41</v>
      </c>
      <c r="AA2" s="375"/>
      <c r="AB2" s="375"/>
      <c r="AC2" s="7" t="s">
        <v>220</v>
      </c>
      <c r="AD2" s="374" t="s">
        <v>42</v>
      </c>
      <c r="AE2" s="375"/>
      <c r="AF2" s="375"/>
      <c r="AG2" s="8" t="s">
        <v>221</v>
      </c>
      <c r="AH2" s="376" t="s">
        <v>43</v>
      </c>
      <c r="AI2" s="377"/>
      <c r="AJ2" s="378"/>
      <c r="AK2" s="9" t="s">
        <v>222</v>
      </c>
      <c r="AL2" s="376" t="s">
        <v>44</v>
      </c>
      <c r="AM2" s="377"/>
      <c r="AN2" s="377"/>
      <c r="AO2" s="378"/>
      <c r="AP2" s="8" t="s">
        <v>223</v>
      </c>
      <c r="AQ2" s="376" t="s">
        <v>45</v>
      </c>
      <c r="AR2" s="377"/>
      <c r="AS2" s="378"/>
      <c r="AT2" s="8" t="s">
        <v>224</v>
      </c>
      <c r="AU2" s="376" t="s">
        <v>46</v>
      </c>
      <c r="AV2" s="377"/>
      <c r="AW2" s="377"/>
      <c r="AX2" s="378"/>
      <c r="AY2" s="7" t="s">
        <v>225</v>
      </c>
      <c r="AZ2" s="376" t="s">
        <v>47</v>
      </c>
      <c r="BA2" s="377"/>
      <c r="BB2" s="377"/>
      <c r="BC2" s="187" t="s">
        <v>226</v>
      </c>
      <c r="BD2" s="501"/>
    </row>
    <row r="3" spans="1:56" ht="13.5" thickBot="1" x14ac:dyDescent="0.25">
      <c r="A3" s="508"/>
      <c r="B3" s="508"/>
      <c r="C3" s="508"/>
      <c r="D3" s="504" t="s">
        <v>49</v>
      </c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6"/>
      <c r="BD3" s="502"/>
    </row>
    <row r="4" spans="1:56" ht="27.75" customHeight="1" thickBot="1" x14ac:dyDescent="0.25">
      <c r="A4" s="509"/>
      <c r="B4" s="509"/>
      <c r="C4" s="509"/>
      <c r="D4" s="10">
        <v>35</v>
      </c>
      <c r="E4" s="10">
        <v>36</v>
      </c>
      <c r="F4" s="10">
        <v>37</v>
      </c>
      <c r="G4" s="10">
        <v>38</v>
      </c>
      <c r="H4" s="10">
        <v>39</v>
      </c>
      <c r="I4" s="10">
        <v>40</v>
      </c>
      <c r="J4" s="10">
        <v>41</v>
      </c>
      <c r="K4" s="10">
        <v>42</v>
      </c>
      <c r="L4" s="11">
        <v>43</v>
      </c>
      <c r="M4" s="11">
        <v>44</v>
      </c>
      <c r="N4" s="11">
        <v>45</v>
      </c>
      <c r="O4" s="11">
        <v>46</v>
      </c>
      <c r="P4" s="11">
        <v>47</v>
      </c>
      <c r="Q4" s="11">
        <v>48</v>
      </c>
      <c r="R4" s="11">
        <v>49</v>
      </c>
      <c r="S4" s="11">
        <v>50</v>
      </c>
      <c r="T4" s="11">
        <v>51</v>
      </c>
      <c r="U4" s="11">
        <v>52</v>
      </c>
      <c r="V4" s="189">
        <v>1</v>
      </c>
      <c r="W4" s="189">
        <v>2</v>
      </c>
      <c r="X4" s="189">
        <v>3</v>
      </c>
      <c r="Y4" s="189">
        <v>4</v>
      </c>
      <c r="Z4" s="11">
        <v>5</v>
      </c>
      <c r="AA4" s="11">
        <v>6</v>
      </c>
      <c r="AB4" s="11">
        <v>7</v>
      </c>
      <c r="AC4" s="11">
        <v>8</v>
      </c>
      <c r="AD4" s="11">
        <v>9</v>
      </c>
      <c r="AE4" s="11">
        <v>10</v>
      </c>
      <c r="AF4" s="11">
        <v>11</v>
      </c>
      <c r="AG4" s="11">
        <v>12</v>
      </c>
      <c r="AH4" s="11">
        <v>13</v>
      </c>
      <c r="AI4" s="11">
        <v>14</v>
      </c>
      <c r="AJ4" s="11">
        <v>15</v>
      </c>
      <c r="AK4" s="11">
        <v>16</v>
      </c>
      <c r="AL4" s="11">
        <v>17</v>
      </c>
      <c r="AM4" s="11">
        <v>18</v>
      </c>
      <c r="AN4" s="11">
        <v>19</v>
      </c>
      <c r="AO4" s="11">
        <v>20</v>
      </c>
      <c r="AP4" s="11">
        <v>21</v>
      </c>
      <c r="AQ4" s="11">
        <v>22</v>
      </c>
      <c r="AR4" s="11">
        <v>23</v>
      </c>
      <c r="AS4" s="11">
        <v>24</v>
      </c>
      <c r="AT4" s="11">
        <v>25</v>
      </c>
      <c r="AU4" s="11">
        <v>26</v>
      </c>
      <c r="AV4" s="11">
        <v>27</v>
      </c>
      <c r="AW4" s="11">
        <v>28</v>
      </c>
      <c r="AX4" s="11">
        <v>29</v>
      </c>
      <c r="AY4" s="11">
        <v>30</v>
      </c>
      <c r="AZ4" s="11">
        <v>31</v>
      </c>
      <c r="BA4" s="11">
        <v>32</v>
      </c>
      <c r="BB4" s="11">
        <v>33</v>
      </c>
      <c r="BC4" s="11">
        <v>34</v>
      </c>
      <c r="BD4" s="503"/>
    </row>
    <row r="5" spans="1:56" ht="20.25" customHeight="1" thickBot="1" x14ac:dyDescent="0.25">
      <c r="A5" s="376" t="s">
        <v>50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8"/>
    </row>
    <row r="6" spans="1:56" ht="23.25" customHeight="1" thickBot="1" x14ac:dyDescent="0.25">
      <c r="A6" s="190"/>
      <c r="B6" s="191"/>
      <c r="C6" s="191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  <c r="Y6" s="10">
        <v>22</v>
      </c>
      <c r="Z6" s="10">
        <v>23</v>
      </c>
      <c r="AA6" s="10">
        <v>24</v>
      </c>
      <c r="AB6" s="10">
        <v>25</v>
      </c>
      <c r="AC6" s="10">
        <v>26</v>
      </c>
      <c r="AD6" s="10">
        <v>27</v>
      </c>
      <c r="AE6" s="10">
        <v>28</v>
      </c>
      <c r="AF6" s="10">
        <v>29</v>
      </c>
      <c r="AG6" s="10">
        <v>30</v>
      </c>
      <c r="AH6" s="10">
        <v>31</v>
      </c>
      <c r="AI6" s="10">
        <v>32</v>
      </c>
      <c r="AJ6" s="10">
        <v>33</v>
      </c>
      <c r="AK6" s="10">
        <v>34</v>
      </c>
      <c r="AL6" s="10">
        <v>35</v>
      </c>
      <c r="AM6" s="10">
        <v>36</v>
      </c>
      <c r="AN6" s="10">
        <v>37</v>
      </c>
      <c r="AO6" s="10">
        <v>38</v>
      </c>
      <c r="AP6" s="10">
        <v>39</v>
      </c>
      <c r="AQ6" s="10">
        <v>40</v>
      </c>
      <c r="AR6" s="10">
        <v>41</v>
      </c>
      <c r="AS6" s="10">
        <v>42</v>
      </c>
      <c r="AT6" s="10">
        <v>43</v>
      </c>
      <c r="AU6" s="10">
        <v>44</v>
      </c>
      <c r="AV6" s="10">
        <v>45</v>
      </c>
      <c r="AW6" s="10">
        <v>46</v>
      </c>
      <c r="AX6" s="10">
        <v>47</v>
      </c>
      <c r="AY6" s="10">
        <v>48</v>
      </c>
      <c r="AZ6" s="10">
        <v>49</v>
      </c>
      <c r="BA6" s="10">
        <v>50</v>
      </c>
      <c r="BB6" s="10">
        <v>51</v>
      </c>
      <c r="BC6" s="10">
        <v>52</v>
      </c>
      <c r="BD6" s="11">
        <v>28</v>
      </c>
    </row>
    <row r="7" spans="1:56" ht="48.75" customHeight="1" thickBot="1" x14ac:dyDescent="0.25">
      <c r="A7" s="493" t="s">
        <v>51</v>
      </c>
      <c r="B7" s="192" t="s">
        <v>31</v>
      </c>
      <c r="C7" s="193" t="s">
        <v>52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 t="s">
        <v>165</v>
      </c>
      <c r="V7" s="160" t="s">
        <v>165</v>
      </c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94"/>
      <c r="AT7" s="194"/>
      <c r="AU7" s="160" t="s">
        <v>165</v>
      </c>
      <c r="AV7" s="160" t="s">
        <v>165</v>
      </c>
      <c r="AW7" s="160" t="s">
        <v>165</v>
      </c>
      <c r="AX7" s="160" t="s">
        <v>165</v>
      </c>
      <c r="AY7" s="160" t="s">
        <v>165</v>
      </c>
      <c r="AZ7" s="160" t="s">
        <v>165</v>
      </c>
      <c r="BA7" s="160" t="s">
        <v>165</v>
      </c>
      <c r="BB7" s="160" t="s">
        <v>165</v>
      </c>
      <c r="BC7" s="160" t="s">
        <v>165</v>
      </c>
      <c r="BD7" s="160" t="s">
        <v>167</v>
      </c>
    </row>
    <row r="8" spans="1:56" ht="34.5" customHeight="1" thickBot="1" x14ac:dyDescent="0.25">
      <c r="A8" s="494"/>
      <c r="B8" s="195" t="s">
        <v>94</v>
      </c>
      <c r="C8" s="193" t="s">
        <v>95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 t="s">
        <v>165</v>
      </c>
      <c r="V8" s="160" t="s">
        <v>165</v>
      </c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94"/>
      <c r="AT8" s="194"/>
      <c r="AU8" s="160" t="s">
        <v>165</v>
      </c>
      <c r="AV8" s="160" t="s">
        <v>165</v>
      </c>
      <c r="AW8" s="160" t="s">
        <v>165</v>
      </c>
      <c r="AX8" s="160" t="s">
        <v>165</v>
      </c>
      <c r="AY8" s="160" t="s">
        <v>165</v>
      </c>
      <c r="AZ8" s="160" t="s">
        <v>165</v>
      </c>
      <c r="BA8" s="160" t="s">
        <v>165</v>
      </c>
      <c r="BB8" s="160" t="s">
        <v>165</v>
      </c>
      <c r="BC8" s="160" t="s">
        <v>165</v>
      </c>
      <c r="BD8" s="160" t="s">
        <v>169</v>
      </c>
    </row>
    <row r="9" spans="1:56" ht="30.75" customHeight="1" thickBot="1" x14ac:dyDescent="0.25">
      <c r="A9" s="494"/>
      <c r="B9" s="196" t="s">
        <v>13</v>
      </c>
      <c r="C9" s="197" t="s">
        <v>0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62" t="s">
        <v>165</v>
      </c>
      <c r="V9" s="162" t="s">
        <v>165</v>
      </c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 t="s">
        <v>96</v>
      </c>
      <c r="AT9" s="162"/>
      <c r="AU9" s="162" t="s">
        <v>165</v>
      </c>
      <c r="AV9" s="162" t="s">
        <v>165</v>
      </c>
      <c r="AW9" s="162" t="s">
        <v>165</v>
      </c>
      <c r="AX9" s="162" t="s">
        <v>165</v>
      </c>
      <c r="AY9" s="162" t="s">
        <v>165</v>
      </c>
      <c r="AZ9" s="162" t="s">
        <v>165</v>
      </c>
      <c r="BA9" s="162" t="s">
        <v>165</v>
      </c>
      <c r="BB9" s="162" t="s">
        <v>165</v>
      </c>
      <c r="BC9" s="162" t="s">
        <v>165</v>
      </c>
      <c r="BD9" s="199"/>
    </row>
    <row r="10" spans="1:56" ht="30.75" customHeight="1" thickBot="1" x14ac:dyDescent="0.25">
      <c r="A10" s="494"/>
      <c r="B10" s="196" t="s">
        <v>14</v>
      </c>
      <c r="C10" s="197" t="s">
        <v>1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62" t="s">
        <v>165</v>
      </c>
      <c r="V10" s="162" t="s">
        <v>165</v>
      </c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 t="s">
        <v>97</v>
      </c>
      <c r="AS10" s="162"/>
      <c r="AT10" s="162"/>
      <c r="AU10" s="162" t="s">
        <v>165</v>
      </c>
      <c r="AV10" s="162" t="s">
        <v>165</v>
      </c>
      <c r="AW10" s="162" t="s">
        <v>165</v>
      </c>
      <c r="AX10" s="162" t="s">
        <v>165</v>
      </c>
      <c r="AY10" s="162" t="s">
        <v>165</v>
      </c>
      <c r="AZ10" s="162" t="s">
        <v>165</v>
      </c>
      <c r="BA10" s="162" t="s">
        <v>165</v>
      </c>
      <c r="BB10" s="162" t="s">
        <v>165</v>
      </c>
      <c r="BC10" s="162" t="s">
        <v>165</v>
      </c>
      <c r="BD10" s="199"/>
    </row>
    <row r="11" spans="1:56" ht="30.75" customHeight="1" thickBot="1" x14ac:dyDescent="0.25">
      <c r="A11" s="494"/>
      <c r="B11" s="196" t="s">
        <v>15</v>
      </c>
      <c r="C11" s="200" t="s">
        <v>2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 t="s">
        <v>98</v>
      </c>
      <c r="U11" s="198" t="s">
        <v>165</v>
      </c>
      <c r="V11" s="162" t="s">
        <v>165</v>
      </c>
      <c r="W11" s="162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62" t="s">
        <v>97</v>
      </c>
      <c r="AS11" s="162"/>
      <c r="AT11" s="162"/>
      <c r="AU11" s="198" t="s">
        <v>165</v>
      </c>
      <c r="AV11" s="198" t="s">
        <v>165</v>
      </c>
      <c r="AW11" s="198" t="s">
        <v>165</v>
      </c>
      <c r="AX11" s="198" t="s">
        <v>165</v>
      </c>
      <c r="AY11" s="198" t="s">
        <v>165</v>
      </c>
      <c r="AZ11" s="198" t="s">
        <v>165</v>
      </c>
      <c r="BA11" s="198" t="s">
        <v>165</v>
      </c>
      <c r="BB11" s="198" t="s">
        <v>165</v>
      </c>
      <c r="BC11" s="198" t="s">
        <v>165</v>
      </c>
      <c r="BD11" s="199"/>
    </row>
    <row r="12" spans="1:56" ht="30.75" customHeight="1" thickBot="1" x14ac:dyDescent="0.25">
      <c r="A12" s="494"/>
      <c r="B12" s="196" t="s">
        <v>16</v>
      </c>
      <c r="C12" s="197" t="s">
        <v>3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62" t="s">
        <v>165</v>
      </c>
      <c r="V12" s="162" t="s">
        <v>165</v>
      </c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 t="s">
        <v>189</v>
      </c>
      <c r="AS12" s="162"/>
      <c r="AT12" s="162"/>
      <c r="AU12" s="162" t="s">
        <v>165</v>
      </c>
      <c r="AV12" s="162" t="s">
        <v>165</v>
      </c>
      <c r="AW12" s="162" t="s">
        <v>165</v>
      </c>
      <c r="AX12" s="162" t="s">
        <v>165</v>
      </c>
      <c r="AY12" s="162" t="s">
        <v>165</v>
      </c>
      <c r="AZ12" s="162" t="s">
        <v>165</v>
      </c>
      <c r="BA12" s="162" t="s">
        <v>165</v>
      </c>
      <c r="BB12" s="162" t="s">
        <v>165</v>
      </c>
      <c r="BC12" s="162" t="s">
        <v>165</v>
      </c>
      <c r="BD12" s="199"/>
    </row>
    <row r="13" spans="1:56" ht="30.75" customHeight="1" thickBot="1" x14ac:dyDescent="0.25">
      <c r="A13" s="494"/>
      <c r="B13" s="196" t="s">
        <v>17</v>
      </c>
      <c r="C13" s="200" t="s">
        <v>4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 t="s">
        <v>165</v>
      </c>
      <c r="V13" s="162" t="s">
        <v>165</v>
      </c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 t="s">
        <v>189</v>
      </c>
      <c r="AS13" s="162"/>
      <c r="AT13" s="162"/>
      <c r="AU13" s="198" t="s">
        <v>165</v>
      </c>
      <c r="AV13" s="198" t="s">
        <v>165</v>
      </c>
      <c r="AW13" s="198" t="s">
        <v>165</v>
      </c>
      <c r="AX13" s="198" t="s">
        <v>165</v>
      </c>
      <c r="AY13" s="198" t="s">
        <v>165</v>
      </c>
      <c r="AZ13" s="198" t="s">
        <v>165</v>
      </c>
      <c r="BA13" s="198" t="s">
        <v>165</v>
      </c>
      <c r="BB13" s="198" t="s">
        <v>165</v>
      </c>
      <c r="BC13" s="198" t="s">
        <v>165</v>
      </c>
      <c r="BD13" s="199"/>
    </row>
    <row r="14" spans="1:56" ht="30.75" customHeight="1" thickBot="1" x14ac:dyDescent="0.25">
      <c r="A14" s="494"/>
      <c r="B14" s="196" t="s">
        <v>18</v>
      </c>
      <c r="C14" s="197" t="s">
        <v>5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62" t="s">
        <v>165</v>
      </c>
      <c r="V14" s="162" t="s">
        <v>165</v>
      </c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 t="s">
        <v>97</v>
      </c>
      <c r="AS14" s="162"/>
      <c r="AT14" s="162"/>
      <c r="AU14" s="162" t="s">
        <v>165</v>
      </c>
      <c r="AV14" s="162" t="s">
        <v>165</v>
      </c>
      <c r="AW14" s="162" t="s">
        <v>165</v>
      </c>
      <c r="AX14" s="162" t="s">
        <v>165</v>
      </c>
      <c r="AY14" s="162" t="s">
        <v>165</v>
      </c>
      <c r="AZ14" s="162" t="s">
        <v>165</v>
      </c>
      <c r="BA14" s="162" t="s">
        <v>165</v>
      </c>
      <c r="BB14" s="162" t="s">
        <v>165</v>
      </c>
      <c r="BC14" s="162" t="s">
        <v>165</v>
      </c>
      <c r="BD14" s="199"/>
    </row>
    <row r="15" spans="1:56" ht="30.75" customHeight="1" thickBot="1" x14ac:dyDescent="0.25">
      <c r="A15" s="494"/>
      <c r="B15" s="196" t="s">
        <v>19</v>
      </c>
      <c r="C15" s="197" t="s">
        <v>6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 t="s">
        <v>97</v>
      </c>
      <c r="U15" s="162" t="s">
        <v>165</v>
      </c>
      <c r="V15" s="162" t="s">
        <v>165</v>
      </c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 t="s">
        <v>165</v>
      </c>
      <c r="AV15" s="162" t="s">
        <v>165</v>
      </c>
      <c r="AW15" s="162" t="s">
        <v>165</v>
      </c>
      <c r="AX15" s="162" t="s">
        <v>165</v>
      </c>
      <c r="AY15" s="162" t="s">
        <v>165</v>
      </c>
      <c r="AZ15" s="162" t="s">
        <v>165</v>
      </c>
      <c r="BA15" s="162" t="s">
        <v>165</v>
      </c>
      <c r="BB15" s="162" t="s">
        <v>165</v>
      </c>
      <c r="BC15" s="162" t="s">
        <v>165</v>
      </c>
      <c r="BD15" s="199"/>
    </row>
    <row r="16" spans="1:56" ht="30.75" customHeight="1" thickBot="1" x14ac:dyDescent="0.25">
      <c r="A16" s="494"/>
      <c r="B16" s="196" t="s">
        <v>68</v>
      </c>
      <c r="C16" s="200" t="s">
        <v>57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 t="s">
        <v>98</v>
      </c>
      <c r="U16" s="162" t="s">
        <v>165</v>
      </c>
      <c r="V16" s="162" t="s">
        <v>165</v>
      </c>
      <c r="W16" s="162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62"/>
      <c r="AO16" s="162"/>
      <c r="AP16" s="162"/>
      <c r="AQ16" s="162"/>
      <c r="AR16" s="162" t="s">
        <v>97</v>
      </c>
      <c r="AS16" s="162"/>
      <c r="AT16" s="162"/>
      <c r="AU16" s="162" t="s">
        <v>165</v>
      </c>
      <c r="AV16" s="162" t="s">
        <v>165</v>
      </c>
      <c r="AW16" s="162" t="s">
        <v>165</v>
      </c>
      <c r="AX16" s="162" t="s">
        <v>165</v>
      </c>
      <c r="AY16" s="162" t="s">
        <v>165</v>
      </c>
      <c r="AZ16" s="162" t="s">
        <v>165</v>
      </c>
      <c r="BA16" s="162" t="s">
        <v>165</v>
      </c>
      <c r="BB16" s="162" t="s">
        <v>165</v>
      </c>
      <c r="BC16" s="162" t="s">
        <v>165</v>
      </c>
      <c r="BD16" s="199"/>
    </row>
    <row r="17" spans="1:256" ht="30.75" customHeight="1" thickBot="1" x14ac:dyDescent="0.25">
      <c r="A17" s="494"/>
      <c r="B17" s="196" t="s">
        <v>69</v>
      </c>
      <c r="C17" s="197" t="s">
        <v>7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62" t="s">
        <v>165</v>
      </c>
      <c r="V17" s="162" t="s">
        <v>165</v>
      </c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 t="s">
        <v>97</v>
      </c>
      <c r="AS17" s="162"/>
      <c r="AT17" s="162"/>
      <c r="AU17" s="162" t="s">
        <v>165</v>
      </c>
      <c r="AV17" s="162" t="s">
        <v>165</v>
      </c>
      <c r="AW17" s="162" t="s">
        <v>165</v>
      </c>
      <c r="AX17" s="162" t="s">
        <v>165</v>
      </c>
      <c r="AY17" s="162" t="s">
        <v>165</v>
      </c>
      <c r="AZ17" s="162" t="s">
        <v>165</v>
      </c>
      <c r="BA17" s="162" t="s">
        <v>165</v>
      </c>
      <c r="BB17" s="162" t="s">
        <v>165</v>
      </c>
      <c r="BC17" s="162" t="s">
        <v>165</v>
      </c>
      <c r="BD17" s="199"/>
    </row>
    <row r="18" spans="1:256" ht="30.75" customHeight="1" thickBot="1" x14ac:dyDescent="0.25">
      <c r="A18" s="494"/>
      <c r="B18" s="196" t="s">
        <v>209</v>
      </c>
      <c r="C18" s="197" t="s">
        <v>207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 t="s">
        <v>228</v>
      </c>
      <c r="U18" s="162" t="s">
        <v>165</v>
      </c>
      <c r="V18" s="162" t="s">
        <v>165</v>
      </c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 t="s">
        <v>165</v>
      </c>
      <c r="AV18" s="162" t="s">
        <v>165</v>
      </c>
      <c r="AW18" s="162" t="s">
        <v>165</v>
      </c>
      <c r="AX18" s="162" t="s">
        <v>165</v>
      </c>
      <c r="AY18" s="162" t="s">
        <v>165</v>
      </c>
      <c r="AZ18" s="162" t="s">
        <v>165</v>
      </c>
      <c r="BA18" s="162" t="s">
        <v>165</v>
      </c>
      <c r="BB18" s="162" t="s">
        <v>165</v>
      </c>
      <c r="BC18" s="162" t="s">
        <v>165</v>
      </c>
      <c r="BD18" s="199"/>
    </row>
    <row r="19" spans="1:256" ht="30.75" customHeight="1" thickBot="1" x14ac:dyDescent="0.25">
      <c r="A19" s="494"/>
      <c r="B19" s="196" t="s">
        <v>210</v>
      </c>
      <c r="C19" s="197" t="s">
        <v>208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 t="s">
        <v>228</v>
      </c>
      <c r="U19" s="162" t="s">
        <v>165</v>
      </c>
      <c r="V19" s="162" t="s">
        <v>165</v>
      </c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 t="s">
        <v>165</v>
      </c>
      <c r="AV19" s="162" t="s">
        <v>165</v>
      </c>
      <c r="AW19" s="162" t="s">
        <v>165</v>
      </c>
      <c r="AX19" s="162" t="s">
        <v>165</v>
      </c>
      <c r="AY19" s="162" t="s">
        <v>165</v>
      </c>
      <c r="AZ19" s="162" t="s">
        <v>165</v>
      </c>
      <c r="BA19" s="162" t="s">
        <v>165</v>
      </c>
      <c r="BB19" s="162" t="s">
        <v>165</v>
      </c>
      <c r="BC19" s="162" t="s">
        <v>165</v>
      </c>
      <c r="BD19" s="199"/>
      <c r="BE19" s="75"/>
      <c r="BF19" s="76"/>
      <c r="BG19" s="77"/>
      <c r="BH19" s="76"/>
      <c r="BI19" s="77"/>
      <c r="BJ19" s="76"/>
      <c r="BK19" s="77"/>
      <c r="BL19" s="76"/>
      <c r="BM19" s="77"/>
      <c r="BN19" s="76"/>
      <c r="BO19" s="77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76"/>
      <c r="CA19" s="77"/>
      <c r="CB19" s="76"/>
      <c r="CC19" s="77"/>
      <c r="CD19" s="76"/>
      <c r="CE19" s="77"/>
      <c r="CF19" s="76"/>
      <c r="CG19" s="77"/>
      <c r="CH19" s="76"/>
      <c r="CI19" s="77"/>
      <c r="CJ19" s="76"/>
      <c r="CK19" s="77"/>
      <c r="CL19" s="76"/>
      <c r="CM19" s="77"/>
      <c r="CN19" s="76"/>
      <c r="CO19" s="77"/>
      <c r="CP19" s="76"/>
      <c r="CQ19" s="77"/>
      <c r="CR19" s="76"/>
      <c r="CS19" s="77"/>
      <c r="CT19" s="76"/>
      <c r="CU19" s="77"/>
      <c r="CV19" s="76"/>
      <c r="CW19" s="77"/>
      <c r="CX19" s="76"/>
      <c r="CY19" s="77"/>
      <c r="CZ19" s="76"/>
      <c r="DA19" s="77"/>
      <c r="DB19" s="76"/>
      <c r="DC19" s="77"/>
      <c r="DD19" s="76"/>
      <c r="DE19" s="77"/>
      <c r="DF19" s="76"/>
      <c r="DG19" s="77"/>
      <c r="DH19" s="76"/>
      <c r="DI19" s="77"/>
      <c r="DJ19" s="76"/>
      <c r="DK19" s="77"/>
      <c r="DL19" s="76"/>
      <c r="DM19" s="77"/>
      <c r="DN19" s="76"/>
      <c r="DO19" s="77"/>
      <c r="DP19" s="76"/>
      <c r="DQ19" s="77"/>
      <c r="DR19" s="76"/>
      <c r="DS19" s="77"/>
      <c r="DT19" s="76"/>
      <c r="DU19" s="77"/>
      <c r="DV19" s="76"/>
      <c r="DW19" s="77"/>
      <c r="DX19" s="76"/>
      <c r="DY19" s="77"/>
      <c r="DZ19" s="76"/>
      <c r="EA19" s="77"/>
      <c r="EB19" s="76"/>
      <c r="EC19" s="77"/>
      <c r="ED19" s="76"/>
      <c r="EE19" s="77"/>
      <c r="EF19" s="76"/>
      <c r="EG19" s="77"/>
      <c r="EH19" s="76"/>
      <c r="EI19" s="77"/>
      <c r="EJ19" s="76"/>
      <c r="EK19" s="77"/>
      <c r="EL19" s="76"/>
      <c r="EM19" s="77"/>
      <c r="EN19" s="76"/>
      <c r="EO19" s="77"/>
      <c r="EP19" s="76"/>
      <c r="EQ19" s="77"/>
      <c r="ER19" s="76"/>
      <c r="ES19" s="77"/>
      <c r="ET19" s="76"/>
      <c r="EU19" s="77"/>
      <c r="EV19" s="76"/>
      <c r="EW19" s="77"/>
      <c r="EX19" s="76"/>
      <c r="EY19" s="77"/>
      <c r="EZ19" s="76"/>
      <c r="FA19" s="77"/>
      <c r="FB19" s="76"/>
      <c r="FC19" s="77"/>
      <c r="FD19" s="76"/>
      <c r="FE19" s="77"/>
      <c r="FF19" s="76"/>
      <c r="FG19" s="77"/>
      <c r="FH19" s="76"/>
      <c r="FI19" s="77"/>
      <c r="FJ19" s="76"/>
      <c r="FK19" s="77"/>
      <c r="FL19" s="76"/>
      <c r="FM19" s="77"/>
      <c r="FN19" s="76"/>
      <c r="FO19" s="77"/>
      <c r="FP19" s="76"/>
      <c r="FQ19" s="77"/>
      <c r="FR19" s="76"/>
      <c r="FS19" s="77"/>
      <c r="FT19" s="76"/>
      <c r="FU19" s="77"/>
      <c r="FV19" s="76"/>
      <c r="FW19" s="77"/>
      <c r="FX19" s="76"/>
      <c r="FY19" s="77"/>
      <c r="FZ19" s="76"/>
      <c r="GA19" s="77"/>
      <c r="GB19" s="76"/>
      <c r="GC19" s="77"/>
      <c r="GD19" s="76"/>
      <c r="GE19" s="77"/>
      <c r="GF19" s="76"/>
      <c r="GG19" s="77"/>
      <c r="GH19" s="76"/>
      <c r="GI19" s="77"/>
      <c r="GJ19" s="76"/>
      <c r="GK19" s="77"/>
      <c r="GL19" s="76"/>
      <c r="GM19" s="77"/>
      <c r="GN19" s="76"/>
      <c r="GO19" s="77"/>
      <c r="GP19" s="76"/>
      <c r="GQ19" s="77"/>
      <c r="GR19" s="76"/>
      <c r="GS19" s="77"/>
      <c r="GT19" s="76"/>
      <c r="GU19" s="77"/>
      <c r="GV19" s="76"/>
      <c r="GW19" s="77"/>
      <c r="GX19" s="76"/>
      <c r="GY19" s="77"/>
      <c r="GZ19" s="76"/>
      <c r="HA19" s="77"/>
      <c r="HB19" s="76"/>
      <c r="HC19" s="77"/>
      <c r="HD19" s="76"/>
      <c r="HE19" s="77"/>
      <c r="HF19" s="76"/>
      <c r="HG19" s="77"/>
      <c r="HH19" s="76"/>
      <c r="HI19" s="77"/>
      <c r="HJ19" s="76"/>
      <c r="HK19" s="77"/>
      <c r="HL19" s="76"/>
      <c r="HM19" s="77"/>
      <c r="HN19" s="76"/>
      <c r="HO19" s="77"/>
      <c r="HP19" s="76"/>
      <c r="HQ19" s="77"/>
      <c r="HR19" s="76"/>
      <c r="HS19" s="77"/>
      <c r="HT19" s="76"/>
      <c r="HU19" s="77"/>
      <c r="HV19" s="76"/>
      <c r="HW19" s="77"/>
      <c r="HX19" s="76"/>
      <c r="HY19" s="77"/>
      <c r="HZ19" s="76"/>
      <c r="IA19" s="77"/>
      <c r="IB19" s="76"/>
      <c r="IC19" s="77"/>
      <c r="ID19" s="76"/>
      <c r="IE19" s="77"/>
      <c r="IF19" s="76"/>
      <c r="IG19" s="77"/>
      <c r="IH19" s="76"/>
      <c r="II19" s="77"/>
      <c r="IJ19" s="76"/>
      <c r="IK19" s="77"/>
      <c r="IL19" s="76"/>
      <c r="IM19" s="77"/>
      <c r="IN19" s="76"/>
      <c r="IO19" s="77"/>
      <c r="IP19" s="76"/>
      <c r="IQ19" s="77"/>
      <c r="IR19" s="76"/>
      <c r="IS19" s="77"/>
      <c r="IT19" s="76"/>
      <c r="IU19" s="77"/>
      <c r="IV19" s="76"/>
    </row>
    <row r="20" spans="1:256" ht="30.75" customHeight="1" thickBot="1" x14ac:dyDescent="0.25">
      <c r="A20" s="494"/>
      <c r="B20" s="201" t="s">
        <v>93</v>
      </c>
      <c r="C20" s="202" t="s">
        <v>92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 t="s">
        <v>165</v>
      </c>
      <c r="V20" s="203" t="s">
        <v>165</v>
      </c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4"/>
      <c r="AT20" s="204"/>
      <c r="AU20" s="203" t="s">
        <v>165</v>
      </c>
      <c r="AV20" s="203" t="s">
        <v>165</v>
      </c>
      <c r="AW20" s="203" t="s">
        <v>165</v>
      </c>
      <c r="AX20" s="203" t="s">
        <v>165</v>
      </c>
      <c r="AY20" s="203" t="s">
        <v>165</v>
      </c>
      <c r="AZ20" s="203" t="s">
        <v>165</v>
      </c>
      <c r="BA20" s="203" t="s">
        <v>165</v>
      </c>
      <c r="BB20" s="203" t="s">
        <v>165</v>
      </c>
      <c r="BC20" s="203" t="s">
        <v>165</v>
      </c>
      <c r="BD20" s="160" t="s">
        <v>168</v>
      </c>
    </row>
    <row r="21" spans="1:256" ht="30.75" customHeight="1" thickBot="1" x14ac:dyDescent="0.25">
      <c r="A21" s="494"/>
      <c r="B21" s="196" t="s">
        <v>65</v>
      </c>
      <c r="C21" s="205" t="s">
        <v>229</v>
      </c>
      <c r="D21" s="206"/>
      <c r="E21" s="207"/>
      <c r="F21" s="208"/>
      <c r="G21" s="207"/>
      <c r="H21" s="208"/>
      <c r="I21" s="207"/>
      <c r="J21" s="208"/>
      <c r="K21" s="207"/>
      <c r="L21" s="208"/>
      <c r="M21" s="207"/>
      <c r="N21" s="208"/>
      <c r="O21" s="207"/>
      <c r="P21" s="208"/>
      <c r="Q21" s="207"/>
      <c r="R21" s="208"/>
      <c r="S21" s="207"/>
      <c r="T21" s="208"/>
      <c r="U21" s="207" t="s">
        <v>165</v>
      </c>
      <c r="V21" s="208" t="s">
        <v>165</v>
      </c>
      <c r="W21" s="207"/>
      <c r="X21" s="208"/>
      <c r="Y21" s="207"/>
      <c r="Z21" s="208"/>
      <c r="AA21" s="207"/>
      <c r="AB21" s="208"/>
      <c r="AC21" s="207"/>
      <c r="AD21" s="208"/>
      <c r="AE21" s="207"/>
      <c r="AF21" s="208"/>
      <c r="AG21" s="207"/>
      <c r="AH21" s="208"/>
      <c r="AI21" s="207"/>
      <c r="AJ21" s="208"/>
      <c r="AK21" s="207"/>
      <c r="AL21" s="208"/>
      <c r="AM21" s="207"/>
      <c r="AN21" s="208"/>
      <c r="AO21" s="207"/>
      <c r="AP21" s="208"/>
      <c r="AQ21" s="207"/>
      <c r="AR21" s="207"/>
      <c r="AS21" s="208" t="s">
        <v>96</v>
      </c>
      <c r="AT21" s="207"/>
      <c r="AU21" s="207" t="s">
        <v>165</v>
      </c>
      <c r="AV21" s="207" t="s">
        <v>165</v>
      </c>
      <c r="AW21" s="207" t="s">
        <v>165</v>
      </c>
      <c r="AX21" s="207" t="s">
        <v>165</v>
      </c>
      <c r="AY21" s="207" t="s">
        <v>165</v>
      </c>
      <c r="AZ21" s="207" t="s">
        <v>165</v>
      </c>
      <c r="BA21" s="207" t="s">
        <v>165</v>
      </c>
      <c r="BB21" s="207" t="s">
        <v>165</v>
      </c>
      <c r="BC21" s="207" t="s">
        <v>165</v>
      </c>
      <c r="BD21" s="209"/>
    </row>
    <row r="22" spans="1:256" ht="30.75" customHeight="1" thickBot="1" x14ac:dyDescent="0.25">
      <c r="A22" s="494"/>
      <c r="B22" s="196" t="s">
        <v>67</v>
      </c>
      <c r="C22" s="200" t="s">
        <v>230</v>
      </c>
      <c r="D22" s="198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166" t="s">
        <v>165</v>
      </c>
      <c r="V22" s="166" t="s">
        <v>165</v>
      </c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2" t="s">
        <v>97</v>
      </c>
      <c r="AS22" s="166"/>
      <c r="AT22" s="166"/>
      <c r="AU22" s="166" t="s">
        <v>165</v>
      </c>
      <c r="AV22" s="166" t="s">
        <v>165</v>
      </c>
      <c r="AW22" s="166" t="s">
        <v>165</v>
      </c>
      <c r="AX22" s="166" t="s">
        <v>165</v>
      </c>
      <c r="AY22" s="166" t="s">
        <v>165</v>
      </c>
      <c r="AZ22" s="166" t="s">
        <v>165</v>
      </c>
      <c r="BA22" s="166" t="s">
        <v>165</v>
      </c>
      <c r="BB22" s="166" t="s">
        <v>165</v>
      </c>
      <c r="BC22" s="166" t="s">
        <v>165</v>
      </c>
      <c r="BD22" s="211"/>
    </row>
    <row r="23" spans="1:256" ht="30.75" customHeight="1" thickBot="1" x14ac:dyDescent="0.25">
      <c r="A23" s="494"/>
      <c r="B23" s="205" t="s">
        <v>66</v>
      </c>
      <c r="C23" s="197" t="s">
        <v>9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62" t="s">
        <v>165</v>
      </c>
      <c r="V23" s="162" t="s">
        <v>165</v>
      </c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 t="s">
        <v>96</v>
      </c>
      <c r="AU23" s="162" t="s">
        <v>165</v>
      </c>
      <c r="AV23" s="162" t="s">
        <v>165</v>
      </c>
      <c r="AW23" s="162" t="s">
        <v>165</v>
      </c>
      <c r="AX23" s="162" t="s">
        <v>165</v>
      </c>
      <c r="AY23" s="162" t="s">
        <v>165</v>
      </c>
      <c r="AZ23" s="162" t="s">
        <v>165</v>
      </c>
      <c r="BA23" s="162" t="s">
        <v>165</v>
      </c>
      <c r="BB23" s="162" t="s">
        <v>165</v>
      </c>
      <c r="BC23" s="162" t="s">
        <v>165</v>
      </c>
      <c r="BD23" s="199"/>
    </row>
    <row r="24" spans="1:256" ht="48.75" customHeight="1" thickBot="1" x14ac:dyDescent="0.25">
      <c r="A24" s="494"/>
      <c r="B24" s="212" t="s">
        <v>231</v>
      </c>
      <c r="C24" s="213" t="s">
        <v>227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7" t="s">
        <v>97</v>
      </c>
      <c r="U24" s="215" t="s">
        <v>165</v>
      </c>
      <c r="V24" s="215" t="s">
        <v>165</v>
      </c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 t="s">
        <v>165</v>
      </c>
      <c r="AV24" s="215" t="s">
        <v>165</v>
      </c>
      <c r="AW24" s="215" t="s">
        <v>165</v>
      </c>
      <c r="AX24" s="215" t="s">
        <v>165</v>
      </c>
      <c r="AY24" s="215" t="s">
        <v>165</v>
      </c>
      <c r="AZ24" s="215" t="s">
        <v>165</v>
      </c>
      <c r="BA24" s="215" t="s">
        <v>165</v>
      </c>
      <c r="BB24" s="215" t="s">
        <v>165</v>
      </c>
      <c r="BC24" s="215" t="s">
        <v>165</v>
      </c>
      <c r="BD24" s="216"/>
    </row>
    <row r="25" spans="1:256" x14ac:dyDescent="0.2">
      <c r="A25" s="494"/>
      <c r="B25" s="496" t="s">
        <v>99</v>
      </c>
      <c r="C25" s="49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>
        <v>5</v>
      </c>
      <c r="U25" s="487" t="s">
        <v>165</v>
      </c>
      <c r="V25" s="487" t="s">
        <v>165</v>
      </c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391">
        <v>8</v>
      </c>
      <c r="AS25" s="467">
        <v>2</v>
      </c>
      <c r="AT25" s="491">
        <v>1</v>
      </c>
      <c r="AU25" s="487" t="s">
        <v>165</v>
      </c>
      <c r="AV25" s="487" t="s">
        <v>165</v>
      </c>
      <c r="AW25" s="487" t="s">
        <v>165</v>
      </c>
      <c r="AX25" s="487" t="s">
        <v>165</v>
      </c>
      <c r="AY25" s="487" t="s">
        <v>165</v>
      </c>
      <c r="AZ25" s="487" t="s">
        <v>165</v>
      </c>
      <c r="BA25" s="487" t="s">
        <v>165</v>
      </c>
      <c r="BB25" s="487" t="s">
        <v>165</v>
      </c>
      <c r="BC25" s="487" t="s">
        <v>165</v>
      </c>
      <c r="BD25" s="489" t="s">
        <v>167</v>
      </c>
    </row>
    <row r="26" spans="1:256" ht="13.5" thickBot="1" x14ac:dyDescent="0.25">
      <c r="A26" s="495"/>
      <c r="B26" s="498"/>
      <c r="C26" s="499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392"/>
      <c r="AS26" s="468"/>
      <c r="AT26" s="492"/>
      <c r="AU26" s="488"/>
      <c r="AV26" s="488"/>
      <c r="AW26" s="488"/>
      <c r="AX26" s="488"/>
      <c r="AY26" s="488"/>
      <c r="AZ26" s="488"/>
      <c r="BA26" s="488"/>
      <c r="BB26" s="488"/>
      <c r="BC26" s="488"/>
      <c r="BD26" s="490"/>
    </row>
    <row r="29" spans="1:256" ht="20.25" customHeight="1" x14ac:dyDescent="0.2"/>
  </sheetData>
  <mergeCells count="74">
    <mergeCell ref="A5:BD5"/>
    <mergeCell ref="AZ2:BB2"/>
    <mergeCell ref="V2:X2"/>
    <mergeCell ref="Z2:AB2"/>
    <mergeCell ref="A1:BD1"/>
    <mergeCell ref="BD2:BD4"/>
    <mergeCell ref="D3:BC3"/>
    <mergeCell ref="M2:O2"/>
    <mergeCell ref="Q2:T2"/>
    <mergeCell ref="A2:A4"/>
    <mergeCell ref="B2:B4"/>
    <mergeCell ref="C2:C4"/>
    <mergeCell ref="E2:G2"/>
    <mergeCell ref="I2:K2"/>
    <mergeCell ref="AD2:AF2"/>
    <mergeCell ref="AH2:AJ2"/>
    <mergeCell ref="AL2:AO2"/>
    <mergeCell ref="AQ2:AS2"/>
    <mergeCell ref="AU2:AX2"/>
    <mergeCell ref="A7:A26"/>
    <mergeCell ref="B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T25:AT26"/>
    <mergeCell ref="AR25:AR26"/>
    <mergeCell ref="AS25:AS26"/>
    <mergeCell ref="AU25:AU26"/>
    <mergeCell ref="AV25:AV26"/>
    <mergeCell ref="BB25:BB26"/>
    <mergeCell ref="BC25:BC26"/>
    <mergeCell ref="BD25:BD26"/>
    <mergeCell ref="AW25:AW26"/>
    <mergeCell ref="AX25:AX26"/>
    <mergeCell ref="AY25:AY26"/>
    <mergeCell ref="AZ25:AZ26"/>
    <mergeCell ref="BA25:BA26"/>
  </mergeCells>
  <pageMargins left="0" right="0" top="0" bottom="0" header="0.31496062992125984" footer="0.31496062992125984"/>
  <pageSetup paperSize="8" scale="10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"/>
  <sheetViews>
    <sheetView topLeftCell="C28" zoomScale="120" zoomScaleNormal="120" workbookViewId="0">
      <selection sqref="A1:BD1"/>
    </sheetView>
  </sheetViews>
  <sheetFormatPr defaultRowHeight="12.75" x14ac:dyDescent="0.2"/>
  <cols>
    <col min="1" max="1" width="2.42578125" customWidth="1"/>
    <col min="2" max="2" width="6.42578125" customWidth="1"/>
    <col min="3" max="3" width="20.140625" customWidth="1"/>
    <col min="4" max="42" width="2.28515625" customWidth="1"/>
    <col min="43" max="43" width="2.42578125" customWidth="1"/>
    <col min="44" max="44" width="2.28515625" customWidth="1"/>
    <col min="45" max="46" width="3.28515625" customWidth="1"/>
    <col min="47" max="55" width="2.28515625" customWidth="1"/>
    <col min="56" max="56" width="11.7109375" customWidth="1"/>
  </cols>
  <sheetData>
    <row r="1" spans="1:56" ht="13.5" thickBot="1" x14ac:dyDescent="0.25">
      <c r="A1" s="500" t="s">
        <v>108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  <c r="BC1" s="500"/>
      <c r="BD1" s="500"/>
    </row>
    <row r="2" spans="1:56" ht="39.75" customHeight="1" thickBot="1" x14ac:dyDescent="0.25">
      <c r="A2" s="512" t="s">
        <v>32</v>
      </c>
      <c r="B2" s="512" t="s">
        <v>33</v>
      </c>
      <c r="C2" s="512" t="s">
        <v>34</v>
      </c>
      <c r="D2" s="8" t="s">
        <v>214</v>
      </c>
      <c r="E2" s="376" t="s">
        <v>36</v>
      </c>
      <c r="F2" s="510"/>
      <c r="G2" s="511"/>
      <c r="H2" s="9" t="s">
        <v>215</v>
      </c>
      <c r="I2" s="376" t="s">
        <v>37</v>
      </c>
      <c r="J2" s="377"/>
      <c r="K2" s="377"/>
      <c r="L2" s="8" t="s">
        <v>216</v>
      </c>
      <c r="M2" s="374" t="s">
        <v>38</v>
      </c>
      <c r="N2" s="375"/>
      <c r="O2" s="375"/>
      <c r="P2" s="7" t="s">
        <v>217</v>
      </c>
      <c r="Q2" s="374" t="s">
        <v>39</v>
      </c>
      <c r="R2" s="375"/>
      <c r="S2" s="375"/>
      <c r="T2" s="412"/>
      <c r="U2" s="6" t="s">
        <v>218</v>
      </c>
      <c r="V2" s="374" t="s">
        <v>40</v>
      </c>
      <c r="W2" s="375"/>
      <c r="X2" s="375"/>
      <c r="Y2" s="7" t="s">
        <v>219</v>
      </c>
      <c r="Z2" s="374" t="s">
        <v>41</v>
      </c>
      <c r="AA2" s="375"/>
      <c r="AB2" s="375"/>
      <c r="AC2" s="7" t="s">
        <v>220</v>
      </c>
      <c r="AD2" s="374" t="s">
        <v>42</v>
      </c>
      <c r="AE2" s="375"/>
      <c r="AF2" s="375"/>
      <c r="AG2" s="8" t="s">
        <v>221</v>
      </c>
      <c r="AH2" s="376" t="s">
        <v>43</v>
      </c>
      <c r="AI2" s="377"/>
      <c r="AJ2" s="378"/>
      <c r="AK2" s="9" t="s">
        <v>222</v>
      </c>
      <c r="AL2" s="376" t="s">
        <v>44</v>
      </c>
      <c r="AM2" s="377"/>
      <c r="AN2" s="377"/>
      <c r="AO2" s="378"/>
      <c r="AP2" s="8" t="s">
        <v>223</v>
      </c>
      <c r="AQ2" s="376" t="s">
        <v>45</v>
      </c>
      <c r="AR2" s="377"/>
      <c r="AS2" s="378"/>
      <c r="AT2" s="8" t="s">
        <v>224</v>
      </c>
      <c r="AU2" s="376" t="s">
        <v>46</v>
      </c>
      <c r="AV2" s="377"/>
      <c r="AW2" s="377"/>
      <c r="AX2" s="378"/>
      <c r="AY2" s="7" t="s">
        <v>225</v>
      </c>
      <c r="AZ2" s="376" t="s">
        <v>47</v>
      </c>
      <c r="BA2" s="377"/>
      <c r="BB2" s="377"/>
      <c r="BC2" s="187" t="s">
        <v>226</v>
      </c>
      <c r="BD2" s="516" t="s">
        <v>48</v>
      </c>
    </row>
    <row r="3" spans="1:56" ht="13.5" thickBot="1" x14ac:dyDescent="0.25">
      <c r="A3" s="513"/>
      <c r="B3" s="513"/>
      <c r="C3" s="513"/>
      <c r="D3" s="376" t="s">
        <v>49</v>
      </c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8"/>
      <c r="BD3" s="517"/>
    </row>
    <row r="4" spans="1:56" ht="13.5" thickBot="1" x14ac:dyDescent="0.25">
      <c r="A4" s="514"/>
      <c r="B4" s="514"/>
      <c r="C4" s="514"/>
      <c r="D4" s="10">
        <v>35</v>
      </c>
      <c r="E4" s="10">
        <v>36</v>
      </c>
      <c r="F4" s="10">
        <v>37</v>
      </c>
      <c r="G4" s="10">
        <v>38</v>
      </c>
      <c r="H4" s="10">
        <v>39</v>
      </c>
      <c r="I4" s="10">
        <v>40</v>
      </c>
      <c r="J4" s="10">
        <v>41</v>
      </c>
      <c r="K4" s="10">
        <v>42</v>
      </c>
      <c r="L4" s="11">
        <v>43</v>
      </c>
      <c r="M4" s="11">
        <v>44</v>
      </c>
      <c r="N4" s="11">
        <v>45</v>
      </c>
      <c r="O4" s="11">
        <v>46</v>
      </c>
      <c r="P4" s="11">
        <v>47</v>
      </c>
      <c r="Q4" s="11">
        <v>48</v>
      </c>
      <c r="R4" s="11">
        <v>49</v>
      </c>
      <c r="S4" s="11">
        <v>50</v>
      </c>
      <c r="T4" s="11">
        <v>51</v>
      </c>
      <c r="U4" s="11">
        <v>52</v>
      </c>
      <c r="V4" s="12">
        <v>1</v>
      </c>
      <c r="W4" s="12">
        <v>2</v>
      </c>
      <c r="X4" s="12">
        <v>3</v>
      </c>
      <c r="Y4" s="12">
        <v>4</v>
      </c>
      <c r="Z4" s="12">
        <v>5</v>
      </c>
      <c r="AA4" s="12">
        <v>6</v>
      </c>
      <c r="AB4" s="12">
        <v>7</v>
      </c>
      <c r="AC4" s="12">
        <v>8</v>
      </c>
      <c r="AD4" s="12">
        <v>9</v>
      </c>
      <c r="AE4" s="11">
        <v>10</v>
      </c>
      <c r="AF4" s="11">
        <v>11</v>
      </c>
      <c r="AG4" s="11">
        <v>12</v>
      </c>
      <c r="AH4" s="11">
        <v>13</v>
      </c>
      <c r="AI4" s="11">
        <v>14</v>
      </c>
      <c r="AJ4" s="11">
        <v>15</v>
      </c>
      <c r="AK4" s="11">
        <v>16</v>
      </c>
      <c r="AL4" s="11">
        <v>17</v>
      </c>
      <c r="AM4" s="11">
        <v>18</v>
      </c>
      <c r="AN4" s="11">
        <v>19</v>
      </c>
      <c r="AO4" s="11">
        <v>20</v>
      </c>
      <c r="AP4" s="11">
        <v>21</v>
      </c>
      <c r="AQ4" s="11">
        <v>22</v>
      </c>
      <c r="AR4" s="11">
        <v>23</v>
      </c>
      <c r="AS4" s="11">
        <v>24</v>
      </c>
      <c r="AT4" s="11">
        <v>25</v>
      </c>
      <c r="AU4" s="11">
        <v>26</v>
      </c>
      <c r="AV4" s="11">
        <v>27</v>
      </c>
      <c r="AW4" s="11">
        <v>28</v>
      </c>
      <c r="AX4" s="11">
        <v>29</v>
      </c>
      <c r="AY4" s="11">
        <v>30</v>
      </c>
      <c r="AZ4" s="11">
        <v>31</v>
      </c>
      <c r="BA4" s="11">
        <v>32</v>
      </c>
      <c r="BB4" s="11">
        <v>33</v>
      </c>
      <c r="BC4" s="11">
        <v>34</v>
      </c>
      <c r="BD4" s="2">
        <v>10</v>
      </c>
    </row>
    <row r="5" spans="1:56" ht="13.5" thickBot="1" x14ac:dyDescent="0.25">
      <c r="A5" s="376" t="s">
        <v>50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8"/>
    </row>
    <row r="6" spans="1:56" ht="13.5" thickBot="1" x14ac:dyDescent="0.25">
      <c r="A6" s="15"/>
      <c r="B6" s="14"/>
      <c r="C6" s="14"/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/>
    </row>
    <row r="7" spans="1:56" ht="48.75" customHeight="1" thickBot="1" x14ac:dyDescent="0.25">
      <c r="A7" s="493" t="s">
        <v>71</v>
      </c>
      <c r="B7" s="58" t="s">
        <v>72</v>
      </c>
      <c r="C7" s="71" t="s">
        <v>84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 t="s">
        <v>165</v>
      </c>
      <c r="V7" s="45" t="s">
        <v>165</v>
      </c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 t="s">
        <v>165</v>
      </c>
      <c r="AV7" s="45" t="s">
        <v>165</v>
      </c>
      <c r="AW7" s="45" t="s">
        <v>165</v>
      </c>
      <c r="AX7" s="45" t="s">
        <v>165</v>
      </c>
      <c r="AY7" s="45" t="s">
        <v>165</v>
      </c>
      <c r="AZ7" s="45" t="s">
        <v>165</v>
      </c>
      <c r="BA7" s="45" t="s">
        <v>165</v>
      </c>
      <c r="BB7" s="45" t="s">
        <v>165</v>
      </c>
      <c r="BC7" s="45" t="s">
        <v>165</v>
      </c>
      <c r="BD7" s="45" t="s">
        <v>239</v>
      </c>
    </row>
    <row r="8" spans="1:56" ht="9.75" customHeight="1" thickBot="1" x14ac:dyDescent="0.25">
      <c r="A8" s="494"/>
      <c r="B8" s="59" t="s">
        <v>74</v>
      </c>
      <c r="C8" s="60" t="s">
        <v>103</v>
      </c>
      <c r="D8" s="43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 t="s">
        <v>97</v>
      </c>
      <c r="T8" s="49"/>
      <c r="U8" s="49" t="s">
        <v>165</v>
      </c>
      <c r="V8" s="49" t="s">
        <v>165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26"/>
      <c r="AS8" s="49"/>
      <c r="AT8" s="26"/>
      <c r="AU8" s="49" t="s">
        <v>165</v>
      </c>
      <c r="AV8" s="49" t="s">
        <v>165</v>
      </c>
      <c r="AW8" s="49" t="s">
        <v>165</v>
      </c>
      <c r="AX8" s="49" t="s">
        <v>165</v>
      </c>
      <c r="AY8" s="49" t="s">
        <v>165</v>
      </c>
      <c r="AZ8" s="49" t="s">
        <v>165</v>
      </c>
      <c r="BA8" s="49" t="s">
        <v>165</v>
      </c>
      <c r="BB8" s="49" t="s">
        <v>165</v>
      </c>
      <c r="BC8" s="49" t="s">
        <v>165</v>
      </c>
      <c r="BD8" s="52"/>
    </row>
    <row r="9" spans="1:56" ht="9.75" customHeight="1" thickBot="1" x14ac:dyDescent="0.25">
      <c r="A9" s="494"/>
      <c r="B9" s="59" t="s">
        <v>75</v>
      </c>
      <c r="C9" s="60" t="s">
        <v>234</v>
      </c>
      <c r="D9" s="4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 t="s">
        <v>97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26"/>
      <c r="AS9" s="49"/>
      <c r="AT9" s="26"/>
      <c r="AU9" s="49"/>
      <c r="AV9" s="49"/>
      <c r="AW9" s="49"/>
      <c r="AX9" s="49"/>
      <c r="AY9" s="49"/>
      <c r="AZ9" s="49"/>
      <c r="BA9" s="49"/>
      <c r="BB9" s="49"/>
      <c r="BC9" s="49"/>
      <c r="BD9" s="52"/>
    </row>
    <row r="10" spans="1:56" ht="15.75" customHeight="1" thickBot="1" x14ac:dyDescent="0.25">
      <c r="A10" s="494"/>
      <c r="B10" s="59" t="s">
        <v>76</v>
      </c>
      <c r="C10" s="60" t="s">
        <v>2</v>
      </c>
      <c r="D10" s="4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 t="s">
        <v>165</v>
      </c>
      <c r="V10" s="49" t="s">
        <v>165</v>
      </c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26"/>
      <c r="AS10" s="49"/>
      <c r="AT10" s="26"/>
      <c r="AU10" s="49" t="s">
        <v>165</v>
      </c>
      <c r="AV10" s="49" t="s">
        <v>165</v>
      </c>
      <c r="AW10" s="49" t="s">
        <v>165</v>
      </c>
      <c r="AX10" s="49" t="s">
        <v>165</v>
      </c>
      <c r="AY10" s="49" t="s">
        <v>165</v>
      </c>
      <c r="AZ10" s="49" t="s">
        <v>165</v>
      </c>
      <c r="BA10" s="49" t="s">
        <v>165</v>
      </c>
      <c r="BB10" s="49" t="s">
        <v>165</v>
      </c>
      <c r="BC10" s="49" t="s">
        <v>165</v>
      </c>
      <c r="BD10" s="52"/>
    </row>
    <row r="11" spans="1:56" ht="16.5" customHeight="1" thickBot="1" x14ac:dyDescent="0.25">
      <c r="A11" s="494"/>
      <c r="B11" s="59" t="s">
        <v>235</v>
      </c>
      <c r="C11" s="60" t="s">
        <v>57</v>
      </c>
      <c r="D11" s="4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 t="s">
        <v>98</v>
      </c>
      <c r="T11" s="49"/>
      <c r="U11" s="49" t="s">
        <v>165</v>
      </c>
      <c r="V11" s="49" t="s">
        <v>165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 t="s">
        <v>97</v>
      </c>
      <c r="AR11" s="26"/>
      <c r="AS11" s="49"/>
      <c r="AT11" s="26"/>
      <c r="AU11" s="49" t="s">
        <v>165</v>
      </c>
      <c r="AV11" s="49" t="s">
        <v>165</v>
      </c>
      <c r="AW11" s="49" t="s">
        <v>165</v>
      </c>
      <c r="AX11" s="49" t="s">
        <v>165</v>
      </c>
      <c r="AY11" s="49" t="s">
        <v>165</v>
      </c>
      <c r="AZ11" s="49" t="s">
        <v>165</v>
      </c>
      <c r="BA11" s="49" t="s">
        <v>165</v>
      </c>
      <c r="BB11" s="49" t="s">
        <v>165</v>
      </c>
      <c r="BC11" s="49" t="s">
        <v>165</v>
      </c>
      <c r="BD11" s="52"/>
    </row>
    <row r="12" spans="1:56" ht="41.25" customHeight="1" thickBot="1" x14ac:dyDescent="0.25">
      <c r="A12" s="494"/>
      <c r="B12" s="61" t="s">
        <v>77</v>
      </c>
      <c r="C12" s="61" t="s">
        <v>78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 t="s">
        <v>165</v>
      </c>
      <c r="V12" s="53" t="s">
        <v>165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 t="s">
        <v>165</v>
      </c>
      <c r="AV12" s="53" t="s">
        <v>165</v>
      </c>
      <c r="AW12" s="53" t="s">
        <v>165</v>
      </c>
      <c r="AX12" s="53" t="s">
        <v>165</v>
      </c>
      <c r="AY12" s="53" t="s">
        <v>165</v>
      </c>
      <c r="AZ12" s="53" t="s">
        <v>165</v>
      </c>
      <c r="BA12" s="53" t="s">
        <v>165</v>
      </c>
      <c r="BB12" s="53" t="s">
        <v>165</v>
      </c>
      <c r="BC12" s="53" t="s">
        <v>165</v>
      </c>
      <c r="BD12" s="54" t="s">
        <v>190</v>
      </c>
    </row>
    <row r="13" spans="1:56" ht="15.75" customHeight="1" thickBot="1" x14ac:dyDescent="0.25">
      <c r="A13" s="494"/>
      <c r="B13" s="59" t="s">
        <v>79</v>
      </c>
      <c r="C13" s="60" t="s">
        <v>8</v>
      </c>
      <c r="D13" s="4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 t="s">
        <v>96</v>
      </c>
      <c r="U13" s="26" t="s">
        <v>165</v>
      </c>
      <c r="V13" s="49" t="s">
        <v>165</v>
      </c>
      <c r="W13" s="49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 t="s">
        <v>165</v>
      </c>
      <c r="AV13" s="26" t="s">
        <v>165</v>
      </c>
      <c r="AW13" s="26" t="s">
        <v>165</v>
      </c>
      <c r="AX13" s="26" t="s">
        <v>165</v>
      </c>
      <c r="AY13" s="26" t="s">
        <v>165</v>
      </c>
      <c r="AZ13" s="26" t="s">
        <v>165</v>
      </c>
      <c r="BA13" s="26" t="s">
        <v>165</v>
      </c>
      <c r="BB13" s="26" t="s">
        <v>165</v>
      </c>
      <c r="BC13" s="26" t="s">
        <v>165</v>
      </c>
      <c r="BD13" s="52"/>
    </row>
    <row r="14" spans="1:56" ht="20.25" customHeight="1" thickBot="1" x14ac:dyDescent="0.25">
      <c r="A14" s="494"/>
      <c r="B14" s="59" t="s">
        <v>80</v>
      </c>
      <c r="C14" s="62" t="s">
        <v>130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 t="s">
        <v>165</v>
      </c>
      <c r="V14" s="49" t="s">
        <v>165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 t="s">
        <v>97</v>
      </c>
      <c r="AR14" s="26"/>
      <c r="AS14" s="49"/>
      <c r="AT14" s="26"/>
      <c r="AU14" s="49" t="s">
        <v>165</v>
      </c>
      <c r="AV14" s="49" t="s">
        <v>165</v>
      </c>
      <c r="AW14" s="49" t="s">
        <v>165</v>
      </c>
      <c r="AX14" s="49" t="s">
        <v>165</v>
      </c>
      <c r="AY14" s="49" t="s">
        <v>165</v>
      </c>
      <c r="AZ14" s="49" t="s">
        <v>165</v>
      </c>
      <c r="BA14" s="49" t="s">
        <v>165</v>
      </c>
      <c r="BB14" s="49" t="s">
        <v>165</v>
      </c>
      <c r="BC14" s="49" t="s">
        <v>165</v>
      </c>
      <c r="BD14" s="52"/>
    </row>
    <row r="15" spans="1:56" ht="13.5" thickBot="1" x14ac:dyDescent="0.25">
      <c r="A15" s="494"/>
      <c r="B15" s="63" t="s">
        <v>20</v>
      </c>
      <c r="C15" s="64" t="s">
        <v>27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 t="s">
        <v>165</v>
      </c>
      <c r="V15" s="51" t="s">
        <v>165</v>
      </c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 t="s">
        <v>165</v>
      </c>
      <c r="AV15" s="51" t="s">
        <v>165</v>
      </c>
      <c r="AW15" s="51" t="s">
        <v>165</v>
      </c>
      <c r="AX15" s="51" t="s">
        <v>165</v>
      </c>
      <c r="AY15" s="51" t="s">
        <v>165</v>
      </c>
      <c r="AZ15" s="51" t="s">
        <v>165</v>
      </c>
      <c r="BA15" s="51" t="s">
        <v>165</v>
      </c>
      <c r="BB15" s="51" t="s">
        <v>165</v>
      </c>
      <c r="BC15" s="51" t="s">
        <v>165</v>
      </c>
      <c r="BD15" s="55" t="s">
        <v>238</v>
      </c>
    </row>
    <row r="16" spans="1:56" ht="20.25" customHeight="1" thickBot="1" x14ac:dyDescent="0.25">
      <c r="A16" s="494"/>
      <c r="B16" s="65" t="s">
        <v>22</v>
      </c>
      <c r="C16" s="66" t="s">
        <v>85</v>
      </c>
      <c r="D16" s="44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 t="s">
        <v>165</v>
      </c>
      <c r="V16" s="51" t="s">
        <v>165</v>
      </c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 t="s">
        <v>165</v>
      </c>
      <c r="AV16" s="51" t="s">
        <v>165</v>
      </c>
      <c r="AW16" s="51" t="s">
        <v>165</v>
      </c>
      <c r="AX16" s="51" t="s">
        <v>165</v>
      </c>
      <c r="AY16" s="51" t="s">
        <v>165</v>
      </c>
      <c r="AZ16" s="51" t="s">
        <v>165</v>
      </c>
      <c r="BA16" s="51" t="s">
        <v>165</v>
      </c>
      <c r="BB16" s="51" t="s">
        <v>165</v>
      </c>
      <c r="BC16" s="51" t="s">
        <v>165</v>
      </c>
      <c r="BD16" s="55" t="s">
        <v>237</v>
      </c>
    </row>
    <row r="17" spans="1:56" ht="18.75" customHeight="1" thickBot="1" x14ac:dyDescent="0.25">
      <c r="A17" s="494"/>
      <c r="B17" s="67" t="s">
        <v>81</v>
      </c>
      <c r="C17" s="62" t="s">
        <v>104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26" t="s">
        <v>165</v>
      </c>
      <c r="V17" s="49" t="s">
        <v>165</v>
      </c>
      <c r="W17" s="49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 t="s">
        <v>166</v>
      </c>
      <c r="AS17" s="26"/>
      <c r="AT17" s="26"/>
      <c r="AU17" s="26" t="s">
        <v>165</v>
      </c>
      <c r="AV17" s="26" t="s">
        <v>165</v>
      </c>
      <c r="AW17" s="26" t="s">
        <v>165</v>
      </c>
      <c r="AX17" s="26" t="s">
        <v>165</v>
      </c>
      <c r="AY17" s="26" t="s">
        <v>165</v>
      </c>
      <c r="AZ17" s="26" t="s">
        <v>165</v>
      </c>
      <c r="BA17" s="26" t="s">
        <v>165</v>
      </c>
      <c r="BB17" s="26" t="s">
        <v>165</v>
      </c>
      <c r="BC17" s="26" t="s">
        <v>165</v>
      </c>
      <c r="BD17" s="52"/>
    </row>
    <row r="18" spans="1:56" ht="21" customHeight="1" thickBot="1" x14ac:dyDescent="0.25">
      <c r="A18" s="494"/>
      <c r="B18" s="60" t="s">
        <v>23</v>
      </c>
      <c r="C18" s="60" t="s">
        <v>131</v>
      </c>
      <c r="D18" s="4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 t="s">
        <v>165</v>
      </c>
      <c r="V18" s="49" t="s">
        <v>165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26" t="s">
        <v>166</v>
      </c>
      <c r="AS18" s="49"/>
      <c r="AT18" s="26"/>
      <c r="AU18" s="49" t="s">
        <v>165</v>
      </c>
      <c r="AV18" s="49" t="s">
        <v>165</v>
      </c>
      <c r="AW18" s="49" t="s">
        <v>165</v>
      </c>
      <c r="AX18" s="49" t="s">
        <v>165</v>
      </c>
      <c r="AY18" s="49" t="s">
        <v>165</v>
      </c>
      <c r="AZ18" s="49" t="s">
        <v>165</v>
      </c>
      <c r="BA18" s="49" t="s">
        <v>165</v>
      </c>
      <c r="BB18" s="49" t="s">
        <v>165</v>
      </c>
      <c r="BC18" s="49" t="s">
        <v>165</v>
      </c>
      <c r="BD18" s="52"/>
    </row>
    <row r="19" spans="1:56" ht="22.5" customHeight="1" thickBot="1" x14ac:dyDescent="0.25">
      <c r="A19" s="494"/>
      <c r="B19" s="60" t="s">
        <v>132</v>
      </c>
      <c r="C19" s="60" t="s">
        <v>133</v>
      </c>
      <c r="D19" s="4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26" t="s">
        <v>165</v>
      </c>
      <c r="V19" s="49" t="s">
        <v>165</v>
      </c>
      <c r="W19" s="49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 t="s">
        <v>97</v>
      </c>
      <c r="AR19" s="26"/>
      <c r="AS19" s="26"/>
      <c r="AT19" s="26"/>
      <c r="AU19" s="26" t="s">
        <v>165</v>
      </c>
      <c r="AV19" s="26" t="s">
        <v>165</v>
      </c>
      <c r="AW19" s="26" t="s">
        <v>165</v>
      </c>
      <c r="AX19" s="26" t="s">
        <v>165</v>
      </c>
      <c r="AY19" s="26" t="s">
        <v>165</v>
      </c>
      <c r="AZ19" s="26" t="s">
        <v>165</v>
      </c>
      <c r="BA19" s="26" t="s">
        <v>165</v>
      </c>
      <c r="BB19" s="26" t="s">
        <v>165</v>
      </c>
      <c r="BC19" s="26" t="s">
        <v>165</v>
      </c>
      <c r="BD19" s="52"/>
    </row>
    <row r="20" spans="1:56" ht="12.75" customHeight="1" thickBot="1" x14ac:dyDescent="0.25">
      <c r="A20" s="494"/>
      <c r="B20" s="60" t="s">
        <v>24</v>
      </c>
      <c r="C20" s="60" t="s">
        <v>140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 t="s">
        <v>97</v>
      </c>
      <c r="T20" s="49"/>
      <c r="U20" s="49" t="s">
        <v>165</v>
      </c>
      <c r="V20" s="49" t="s">
        <v>165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26"/>
      <c r="AS20" s="49"/>
      <c r="AT20" s="26"/>
      <c r="AU20" s="49" t="s">
        <v>165</v>
      </c>
      <c r="AV20" s="49" t="s">
        <v>165</v>
      </c>
      <c r="AW20" s="49" t="s">
        <v>165</v>
      </c>
      <c r="AX20" s="49" t="s">
        <v>165</v>
      </c>
      <c r="AY20" s="49" t="s">
        <v>165</v>
      </c>
      <c r="AZ20" s="49" t="s">
        <v>165</v>
      </c>
      <c r="BA20" s="49" t="s">
        <v>165</v>
      </c>
      <c r="BB20" s="49" t="s">
        <v>165</v>
      </c>
      <c r="BC20" s="49" t="s">
        <v>165</v>
      </c>
      <c r="BD20" s="52"/>
    </row>
    <row r="21" spans="1:56" ht="18" customHeight="1" thickBot="1" x14ac:dyDescent="0.25">
      <c r="A21" s="494"/>
      <c r="B21" s="59" t="s">
        <v>141</v>
      </c>
      <c r="C21" s="68" t="s">
        <v>10</v>
      </c>
      <c r="D21" s="4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 t="s">
        <v>96</v>
      </c>
      <c r="U21" s="56" t="s">
        <v>165</v>
      </c>
      <c r="V21" s="49" t="s">
        <v>165</v>
      </c>
      <c r="W21" s="49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 t="s">
        <v>165</v>
      </c>
      <c r="AV21" s="56" t="s">
        <v>165</v>
      </c>
      <c r="AW21" s="56" t="s">
        <v>165</v>
      </c>
      <c r="AX21" s="56" t="s">
        <v>165</v>
      </c>
      <c r="AY21" s="56" t="s">
        <v>165</v>
      </c>
      <c r="AZ21" s="56" t="s">
        <v>165</v>
      </c>
      <c r="BA21" s="56" t="s">
        <v>165</v>
      </c>
      <c r="BB21" s="56" t="s">
        <v>165</v>
      </c>
      <c r="BC21" s="56" t="s">
        <v>165</v>
      </c>
      <c r="BD21" s="57"/>
    </row>
    <row r="22" spans="1:56" ht="22.5" customHeight="1" thickBot="1" x14ac:dyDescent="0.25">
      <c r="A22" s="494"/>
      <c r="B22" s="59" t="s">
        <v>120</v>
      </c>
      <c r="C22" s="68" t="s">
        <v>174</v>
      </c>
      <c r="D22" s="4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49"/>
      <c r="W22" s="49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 t="s">
        <v>166</v>
      </c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7"/>
    </row>
    <row r="23" spans="1:56" ht="18" customHeight="1" thickBot="1" x14ac:dyDescent="0.25">
      <c r="A23" s="494"/>
      <c r="B23" s="59" t="s">
        <v>142</v>
      </c>
      <c r="C23" s="68" t="s">
        <v>143</v>
      </c>
      <c r="D23" s="43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 t="s">
        <v>165</v>
      </c>
      <c r="V23" s="49" t="s">
        <v>165</v>
      </c>
      <c r="W23" s="49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 t="s">
        <v>97</v>
      </c>
      <c r="AR23" s="56"/>
      <c r="AS23" s="56"/>
      <c r="AT23" s="56"/>
      <c r="AU23" s="56" t="s">
        <v>165</v>
      </c>
      <c r="AV23" s="56" t="s">
        <v>165</v>
      </c>
      <c r="AW23" s="56" t="s">
        <v>165</v>
      </c>
      <c r="AX23" s="56" t="s">
        <v>165</v>
      </c>
      <c r="AY23" s="56" t="s">
        <v>165</v>
      </c>
      <c r="AZ23" s="56" t="s">
        <v>165</v>
      </c>
      <c r="BA23" s="56" t="s">
        <v>165</v>
      </c>
      <c r="BB23" s="56" t="s">
        <v>165</v>
      </c>
      <c r="BC23" s="56" t="s">
        <v>165</v>
      </c>
      <c r="BD23" s="57"/>
    </row>
    <row r="24" spans="1:56" ht="34.5" customHeight="1" thickBot="1" x14ac:dyDescent="0.25">
      <c r="A24" s="494"/>
      <c r="B24" s="59" t="s">
        <v>144</v>
      </c>
      <c r="C24" s="72" t="s">
        <v>139</v>
      </c>
      <c r="D24" s="43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 t="s">
        <v>165</v>
      </c>
      <c r="V24" s="49" t="s">
        <v>165</v>
      </c>
      <c r="W24" s="49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 t="s">
        <v>97</v>
      </c>
      <c r="AR24" s="56"/>
      <c r="AS24" s="56"/>
      <c r="AT24" s="56"/>
      <c r="AU24" s="56" t="s">
        <v>165</v>
      </c>
      <c r="AV24" s="56" t="s">
        <v>165</v>
      </c>
      <c r="AW24" s="56" t="s">
        <v>165</v>
      </c>
      <c r="AX24" s="56" t="s">
        <v>165</v>
      </c>
      <c r="AY24" s="56" t="s">
        <v>165</v>
      </c>
      <c r="AZ24" s="56" t="s">
        <v>165</v>
      </c>
      <c r="BA24" s="56" t="s">
        <v>165</v>
      </c>
      <c r="BB24" s="56" t="s">
        <v>165</v>
      </c>
      <c r="BC24" s="56" t="s">
        <v>165</v>
      </c>
      <c r="BD24" s="57"/>
    </row>
    <row r="25" spans="1:56" ht="18" customHeight="1" thickBot="1" x14ac:dyDescent="0.25">
      <c r="A25" s="494"/>
      <c r="B25" s="59" t="s">
        <v>145</v>
      </c>
      <c r="C25" s="68" t="s">
        <v>11</v>
      </c>
      <c r="D25" s="4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 t="s">
        <v>96</v>
      </c>
      <c r="U25" s="56" t="s">
        <v>165</v>
      </c>
      <c r="V25" s="49" t="s">
        <v>165</v>
      </c>
      <c r="W25" s="49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 t="s">
        <v>165</v>
      </c>
      <c r="AV25" s="56" t="s">
        <v>165</v>
      </c>
      <c r="AW25" s="56" t="s">
        <v>165</v>
      </c>
      <c r="AX25" s="56" t="s">
        <v>165</v>
      </c>
      <c r="AY25" s="56" t="s">
        <v>165</v>
      </c>
      <c r="AZ25" s="56" t="s">
        <v>165</v>
      </c>
      <c r="BA25" s="56" t="s">
        <v>165</v>
      </c>
      <c r="BB25" s="56" t="s">
        <v>165</v>
      </c>
      <c r="BC25" s="56" t="s">
        <v>165</v>
      </c>
      <c r="BD25" s="57"/>
    </row>
    <row r="26" spans="1:56" ht="20.25" customHeight="1" thickBot="1" x14ac:dyDescent="0.25">
      <c r="A26" s="494"/>
      <c r="B26" s="58" t="s">
        <v>55</v>
      </c>
      <c r="C26" s="58" t="s">
        <v>56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 t="s">
        <v>165</v>
      </c>
      <c r="V26" s="45" t="s">
        <v>165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 t="s">
        <v>165</v>
      </c>
      <c r="AV26" s="45" t="s">
        <v>165</v>
      </c>
      <c r="AW26" s="45" t="s">
        <v>165</v>
      </c>
      <c r="AX26" s="45" t="s">
        <v>165</v>
      </c>
      <c r="AY26" s="45" t="s">
        <v>165</v>
      </c>
      <c r="AZ26" s="45" t="s">
        <v>165</v>
      </c>
      <c r="BA26" s="45" t="s">
        <v>165</v>
      </c>
      <c r="BB26" s="45" t="s">
        <v>165</v>
      </c>
      <c r="BC26" s="45" t="s">
        <v>165</v>
      </c>
      <c r="BD26" s="50"/>
    </row>
    <row r="27" spans="1:56" ht="33.75" customHeight="1" thickBot="1" x14ac:dyDescent="0.25">
      <c r="A27" s="494"/>
      <c r="B27" s="58" t="s">
        <v>30</v>
      </c>
      <c r="C27" s="58" t="s">
        <v>146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 t="s">
        <v>165</v>
      </c>
      <c r="V27" s="45" t="s">
        <v>165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 t="s">
        <v>165</v>
      </c>
      <c r="AV27" s="45" t="s">
        <v>165</v>
      </c>
      <c r="AW27" s="45" t="s">
        <v>165</v>
      </c>
      <c r="AX27" s="45" t="s">
        <v>165</v>
      </c>
      <c r="AY27" s="45" t="s">
        <v>165</v>
      </c>
      <c r="AZ27" s="45" t="s">
        <v>165</v>
      </c>
      <c r="BA27" s="45" t="s">
        <v>165</v>
      </c>
      <c r="BB27" s="45" t="s">
        <v>165</v>
      </c>
      <c r="BC27" s="45" t="s">
        <v>165</v>
      </c>
      <c r="BD27" s="50" t="s">
        <v>172</v>
      </c>
    </row>
    <row r="28" spans="1:56" ht="30.75" customHeight="1" thickBot="1" x14ac:dyDescent="0.25">
      <c r="A28" s="494"/>
      <c r="B28" s="60" t="s">
        <v>164</v>
      </c>
      <c r="C28" s="73" t="s">
        <v>124</v>
      </c>
      <c r="D28" s="43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 t="s">
        <v>165</v>
      </c>
      <c r="V28" s="49" t="s">
        <v>165</v>
      </c>
      <c r="W28" s="49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49" t="s">
        <v>165</v>
      </c>
      <c r="AV28" s="49" t="s">
        <v>165</v>
      </c>
      <c r="AW28" s="49" t="s">
        <v>165</v>
      </c>
      <c r="AX28" s="49" t="s">
        <v>165</v>
      </c>
      <c r="AY28" s="49" t="s">
        <v>165</v>
      </c>
      <c r="AZ28" s="49" t="s">
        <v>165</v>
      </c>
      <c r="BA28" s="49" t="s">
        <v>165</v>
      </c>
      <c r="BB28" s="49" t="s">
        <v>165</v>
      </c>
      <c r="BC28" s="49" t="s">
        <v>165</v>
      </c>
      <c r="BD28" s="52"/>
    </row>
    <row r="29" spans="1:56" ht="31.5" customHeight="1" thickBot="1" x14ac:dyDescent="0.25">
      <c r="A29" s="494"/>
      <c r="B29" s="58" t="s">
        <v>147</v>
      </c>
      <c r="C29" s="58" t="s">
        <v>137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 t="s">
        <v>165</v>
      </c>
      <c r="V29" s="45" t="s">
        <v>165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 t="s">
        <v>165</v>
      </c>
      <c r="AV29" s="45" t="s">
        <v>165</v>
      </c>
      <c r="AW29" s="45" t="s">
        <v>165</v>
      </c>
      <c r="AX29" s="45" t="s">
        <v>165</v>
      </c>
      <c r="AY29" s="45" t="s">
        <v>165</v>
      </c>
      <c r="AZ29" s="45" t="s">
        <v>165</v>
      </c>
      <c r="BA29" s="45" t="s">
        <v>165</v>
      </c>
      <c r="BB29" s="45" t="s">
        <v>165</v>
      </c>
      <c r="BC29" s="45" t="s">
        <v>165</v>
      </c>
      <c r="BD29" s="50" t="s">
        <v>173</v>
      </c>
    </row>
    <row r="30" spans="1:56" ht="36.75" customHeight="1" thickBot="1" x14ac:dyDescent="0.25">
      <c r="A30" s="494"/>
      <c r="B30" s="60" t="s">
        <v>148</v>
      </c>
      <c r="C30" s="13" t="s">
        <v>171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 t="s">
        <v>165</v>
      </c>
      <c r="V30" s="49" t="s">
        <v>165</v>
      </c>
      <c r="W30" s="49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 t="s">
        <v>97</v>
      </c>
      <c r="AR30" s="26"/>
      <c r="AS30" s="26"/>
      <c r="AT30" s="26"/>
      <c r="AU30" s="49" t="s">
        <v>165</v>
      </c>
      <c r="AV30" s="49" t="s">
        <v>165</v>
      </c>
      <c r="AW30" s="49" t="s">
        <v>165</v>
      </c>
      <c r="AX30" s="49" t="s">
        <v>165</v>
      </c>
      <c r="AY30" s="49" t="s">
        <v>165</v>
      </c>
      <c r="AZ30" s="49" t="s">
        <v>165</v>
      </c>
      <c r="BA30" s="49" t="s">
        <v>165</v>
      </c>
      <c r="BB30" s="49" t="s">
        <v>165</v>
      </c>
      <c r="BC30" s="49" t="s">
        <v>165</v>
      </c>
      <c r="BD30" s="52"/>
    </row>
    <row r="31" spans="1:56" ht="11.25" customHeight="1" thickBot="1" x14ac:dyDescent="0.25">
      <c r="A31" s="494"/>
      <c r="B31" s="69" t="s">
        <v>149</v>
      </c>
      <c r="C31" s="70" t="s">
        <v>63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26" t="s">
        <v>165</v>
      </c>
      <c r="V31" s="49" t="s">
        <v>165</v>
      </c>
      <c r="W31" s="49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 t="s">
        <v>236</v>
      </c>
      <c r="AT31" s="26" t="s">
        <v>236</v>
      </c>
      <c r="AU31" s="26" t="s">
        <v>165</v>
      </c>
      <c r="AV31" s="26" t="s">
        <v>165</v>
      </c>
      <c r="AW31" s="26" t="s">
        <v>165</v>
      </c>
      <c r="AX31" s="26" t="s">
        <v>165</v>
      </c>
      <c r="AY31" s="26" t="s">
        <v>165</v>
      </c>
      <c r="AZ31" s="26" t="s">
        <v>165</v>
      </c>
      <c r="BA31" s="26" t="s">
        <v>165</v>
      </c>
      <c r="BB31" s="26" t="s">
        <v>165</v>
      </c>
      <c r="BC31" s="26" t="s">
        <v>165</v>
      </c>
      <c r="BD31" s="52"/>
    </row>
    <row r="32" spans="1:56" ht="13.5" customHeight="1" thickBot="1" x14ac:dyDescent="0.25">
      <c r="A32" s="495"/>
      <c r="B32" s="515" t="s">
        <v>100</v>
      </c>
      <c r="C32" s="51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>
        <v>4</v>
      </c>
      <c r="T32" s="45">
        <v>3</v>
      </c>
      <c r="U32" s="45" t="s">
        <v>165</v>
      </c>
      <c r="V32" s="49" t="s">
        <v>165</v>
      </c>
      <c r="W32" s="49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>
        <v>6</v>
      </c>
      <c r="AR32" s="45">
        <v>3</v>
      </c>
      <c r="AS32" s="45"/>
      <c r="AT32" s="45"/>
      <c r="AU32" s="45" t="s">
        <v>165</v>
      </c>
      <c r="AV32" s="45" t="s">
        <v>165</v>
      </c>
      <c r="AW32" s="45" t="s">
        <v>165</v>
      </c>
      <c r="AX32" s="45" t="s">
        <v>165</v>
      </c>
      <c r="AY32" s="45" t="s">
        <v>165</v>
      </c>
      <c r="AZ32" s="45" t="s">
        <v>165</v>
      </c>
      <c r="BA32" s="45" t="s">
        <v>165</v>
      </c>
      <c r="BB32" s="45" t="s">
        <v>165</v>
      </c>
      <c r="BC32" s="45" t="s">
        <v>165</v>
      </c>
      <c r="BD32" s="50" t="s">
        <v>240</v>
      </c>
    </row>
  </sheetData>
  <mergeCells count="21">
    <mergeCell ref="B32:C32"/>
    <mergeCell ref="A5:BD5"/>
    <mergeCell ref="A7:A32"/>
    <mergeCell ref="BD2:BD3"/>
    <mergeCell ref="D3:BC3"/>
    <mergeCell ref="M2:O2"/>
    <mergeCell ref="Q2:T2"/>
    <mergeCell ref="V2:X2"/>
    <mergeCell ref="Z2:AB2"/>
    <mergeCell ref="AD2:AF2"/>
    <mergeCell ref="AH2:AJ2"/>
    <mergeCell ref="AL2:AO2"/>
    <mergeCell ref="AQ2:AS2"/>
    <mergeCell ref="A2:A4"/>
    <mergeCell ref="AZ2:BB2"/>
    <mergeCell ref="B2:B4"/>
    <mergeCell ref="C2:C4"/>
    <mergeCell ref="E2:G2"/>
    <mergeCell ref="I2:K2"/>
    <mergeCell ref="AU2:AX2"/>
    <mergeCell ref="A1:BD1"/>
  </mergeCells>
  <hyperlinks>
    <hyperlink ref="BD2" location="_ftn1" display="_ftn1"/>
  </hyperlinks>
  <pageMargins left="0.39370078740157483" right="0" top="0" bottom="0" header="0.31496062992125984" footer="0.31496062992125984"/>
  <pageSetup paperSize="8" scale="1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7"/>
  <sheetViews>
    <sheetView workbookViewId="0">
      <selection activeCell="BD27" sqref="A1:BD27"/>
    </sheetView>
  </sheetViews>
  <sheetFormatPr defaultRowHeight="12.75" x14ac:dyDescent="0.2"/>
  <cols>
    <col min="1" max="1" width="2.140625" customWidth="1"/>
    <col min="2" max="2" width="5" customWidth="1"/>
    <col min="3" max="3" width="18.28515625" customWidth="1"/>
    <col min="4" max="34" width="3" customWidth="1"/>
    <col min="35" max="38" width="3.5703125" customWidth="1"/>
    <col min="39" max="39" width="3" customWidth="1"/>
    <col min="40" max="40" width="4" customWidth="1"/>
    <col min="41" max="55" width="3" customWidth="1"/>
    <col min="56" max="56" width="12" customWidth="1"/>
  </cols>
  <sheetData>
    <row r="1" spans="1:56" ht="13.5" thickBot="1" x14ac:dyDescent="0.25">
      <c r="A1" s="521" t="s">
        <v>115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  <c r="AW1" s="521"/>
      <c r="AX1" s="521"/>
      <c r="AY1" s="521"/>
      <c r="AZ1" s="521"/>
      <c r="BA1" s="521"/>
      <c r="BB1" s="521"/>
      <c r="BC1" s="521"/>
      <c r="BD1" s="521"/>
    </row>
    <row r="2" spans="1:56" ht="36.75" thickBot="1" x14ac:dyDescent="0.25">
      <c r="A2" s="512" t="s">
        <v>32</v>
      </c>
      <c r="B2" s="512" t="s">
        <v>33</v>
      </c>
      <c r="C2" s="512" t="s">
        <v>34</v>
      </c>
      <c r="D2" s="8" t="s">
        <v>214</v>
      </c>
      <c r="E2" s="376" t="s">
        <v>36</v>
      </c>
      <c r="F2" s="510"/>
      <c r="G2" s="511"/>
      <c r="H2" s="9" t="s">
        <v>215</v>
      </c>
      <c r="I2" s="376" t="s">
        <v>37</v>
      </c>
      <c r="J2" s="377"/>
      <c r="K2" s="377"/>
      <c r="L2" s="8" t="s">
        <v>216</v>
      </c>
      <c r="M2" s="374" t="s">
        <v>38</v>
      </c>
      <c r="N2" s="375"/>
      <c r="O2" s="375"/>
      <c r="P2" s="7" t="s">
        <v>217</v>
      </c>
      <c r="Q2" s="374" t="s">
        <v>39</v>
      </c>
      <c r="R2" s="375"/>
      <c r="S2" s="375"/>
      <c r="T2" s="412"/>
      <c r="U2" s="6" t="s">
        <v>218</v>
      </c>
      <c r="V2" s="374" t="s">
        <v>40</v>
      </c>
      <c r="W2" s="375"/>
      <c r="X2" s="375"/>
      <c r="Y2" s="7" t="s">
        <v>219</v>
      </c>
      <c r="Z2" s="374" t="s">
        <v>41</v>
      </c>
      <c r="AA2" s="375"/>
      <c r="AB2" s="375"/>
      <c r="AC2" s="7" t="s">
        <v>220</v>
      </c>
      <c r="AD2" s="374" t="s">
        <v>42</v>
      </c>
      <c r="AE2" s="375"/>
      <c r="AF2" s="375"/>
      <c r="AG2" s="8" t="s">
        <v>221</v>
      </c>
      <c r="AH2" s="376" t="s">
        <v>43</v>
      </c>
      <c r="AI2" s="377"/>
      <c r="AJ2" s="378"/>
      <c r="AK2" s="9" t="s">
        <v>222</v>
      </c>
      <c r="AL2" s="376" t="s">
        <v>44</v>
      </c>
      <c r="AM2" s="377"/>
      <c r="AN2" s="377"/>
      <c r="AO2" s="378"/>
      <c r="AP2" s="8" t="s">
        <v>223</v>
      </c>
      <c r="AQ2" s="376" t="s">
        <v>45</v>
      </c>
      <c r="AR2" s="377"/>
      <c r="AS2" s="378"/>
      <c r="AT2" s="8" t="s">
        <v>224</v>
      </c>
      <c r="AU2" s="376" t="s">
        <v>46</v>
      </c>
      <c r="AV2" s="377"/>
      <c r="AW2" s="377"/>
      <c r="AX2" s="378"/>
      <c r="AY2" s="7" t="s">
        <v>225</v>
      </c>
      <c r="AZ2" s="376" t="s">
        <v>47</v>
      </c>
      <c r="BA2" s="377"/>
      <c r="BB2" s="377"/>
      <c r="BC2" s="187" t="s">
        <v>226</v>
      </c>
      <c r="BD2" s="516" t="s">
        <v>48</v>
      </c>
    </row>
    <row r="3" spans="1:56" ht="9.75" customHeight="1" thickBot="1" x14ac:dyDescent="0.25">
      <c r="A3" s="513"/>
      <c r="B3" s="513"/>
      <c r="C3" s="513"/>
      <c r="D3" s="376" t="s">
        <v>49</v>
      </c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517"/>
    </row>
    <row r="4" spans="1:56" ht="13.5" thickBot="1" x14ac:dyDescent="0.25">
      <c r="A4" s="514"/>
      <c r="B4" s="514"/>
      <c r="C4" s="514"/>
      <c r="D4" s="10">
        <v>35</v>
      </c>
      <c r="E4" s="10">
        <v>36</v>
      </c>
      <c r="F4" s="10">
        <v>37</v>
      </c>
      <c r="G4" s="10">
        <v>38</v>
      </c>
      <c r="H4" s="10">
        <v>39</v>
      </c>
      <c r="I4" s="10">
        <v>40</v>
      </c>
      <c r="J4" s="10">
        <v>41</v>
      </c>
      <c r="K4" s="10">
        <v>42</v>
      </c>
      <c r="L4" s="11">
        <v>43</v>
      </c>
      <c r="M4" s="11">
        <v>44</v>
      </c>
      <c r="N4" s="11">
        <v>45</v>
      </c>
      <c r="O4" s="11">
        <v>46</v>
      </c>
      <c r="P4" s="11">
        <v>47</v>
      </c>
      <c r="Q4" s="11">
        <v>48</v>
      </c>
      <c r="R4" s="11">
        <v>49</v>
      </c>
      <c r="S4" s="11">
        <v>50</v>
      </c>
      <c r="T4" s="11">
        <v>51</v>
      </c>
      <c r="U4" s="11">
        <v>52</v>
      </c>
      <c r="V4" s="12">
        <v>1</v>
      </c>
      <c r="W4" s="12">
        <v>2</v>
      </c>
      <c r="X4" s="12">
        <v>3</v>
      </c>
      <c r="Y4" s="12">
        <v>4</v>
      </c>
      <c r="Z4" s="12">
        <v>5</v>
      </c>
      <c r="AA4" s="12">
        <v>6</v>
      </c>
      <c r="AB4" s="12">
        <v>7</v>
      </c>
      <c r="AC4" s="12">
        <v>8</v>
      </c>
      <c r="AD4" s="12">
        <v>9</v>
      </c>
      <c r="AE4" s="11">
        <v>10</v>
      </c>
      <c r="AF4" s="11">
        <v>11</v>
      </c>
      <c r="AG4" s="11">
        <v>12</v>
      </c>
      <c r="AH4" s="11">
        <v>13</v>
      </c>
      <c r="AI4" s="11">
        <v>14</v>
      </c>
      <c r="AJ4" s="11">
        <v>15</v>
      </c>
      <c r="AK4" s="11">
        <v>16</v>
      </c>
      <c r="AL4" s="11">
        <v>17</v>
      </c>
      <c r="AM4" s="11">
        <v>18</v>
      </c>
      <c r="AN4" s="11">
        <v>19</v>
      </c>
      <c r="AO4" s="11">
        <v>20</v>
      </c>
      <c r="AP4" s="11">
        <v>21</v>
      </c>
      <c r="AQ4" s="11">
        <v>22</v>
      </c>
      <c r="AR4" s="11">
        <v>23</v>
      </c>
      <c r="AS4" s="11">
        <v>24</v>
      </c>
      <c r="AT4" s="11">
        <v>25</v>
      </c>
      <c r="AU4" s="11">
        <v>26</v>
      </c>
      <c r="AV4" s="11">
        <v>27</v>
      </c>
      <c r="AW4" s="11">
        <v>28</v>
      </c>
      <c r="AX4" s="11">
        <v>29</v>
      </c>
      <c r="AY4" s="11">
        <v>30</v>
      </c>
      <c r="AZ4" s="11">
        <v>31</v>
      </c>
      <c r="BA4" s="11">
        <v>32</v>
      </c>
      <c r="BB4" s="11">
        <v>33</v>
      </c>
      <c r="BC4" s="11">
        <v>34</v>
      </c>
      <c r="BD4" s="2">
        <v>10</v>
      </c>
    </row>
    <row r="5" spans="1:56" ht="10.5" customHeight="1" thickBot="1" x14ac:dyDescent="0.25">
      <c r="A5" s="518" t="s">
        <v>50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20"/>
    </row>
    <row r="6" spans="1:56" s="74" customFormat="1" ht="13.5" thickBot="1" x14ac:dyDescent="0.25">
      <c r="A6" s="15"/>
      <c r="B6" s="14"/>
      <c r="C6" s="14"/>
      <c r="D6" s="28">
        <v>1</v>
      </c>
      <c r="E6" s="28">
        <v>2</v>
      </c>
      <c r="F6" s="28">
        <v>3</v>
      </c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28">
        <v>9</v>
      </c>
      <c r="M6" s="28">
        <v>10</v>
      </c>
      <c r="N6" s="28">
        <v>11</v>
      </c>
      <c r="O6" s="28">
        <v>12</v>
      </c>
      <c r="P6" s="28">
        <v>13</v>
      </c>
      <c r="Q6" s="28">
        <v>14</v>
      </c>
      <c r="R6" s="28">
        <v>15</v>
      </c>
      <c r="S6" s="28">
        <v>16</v>
      </c>
      <c r="T6" s="28">
        <v>17</v>
      </c>
      <c r="U6" s="28">
        <v>18</v>
      </c>
      <c r="V6" s="28">
        <v>19</v>
      </c>
      <c r="W6" s="28">
        <v>20</v>
      </c>
      <c r="X6" s="28">
        <v>21</v>
      </c>
      <c r="Y6" s="28">
        <v>22</v>
      </c>
      <c r="Z6" s="28">
        <v>23</v>
      </c>
      <c r="AA6" s="28">
        <v>24</v>
      </c>
      <c r="AB6" s="28">
        <v>25</v>
      </c>
      <c r="AC6" s="28">
        <v>26</v>
      </c>
      <c r="AD6" s="28">
        <v>27</v>
      </c>
      <c r="AE6" s="28">
        <v>28</v>
      </c>
      <c r="AF6" s="28">
        <v>29</v>
      </c>
      <c r="AG6" s="28">
        <v>30</v>
      </c>
      <c r="AH6" s="28">
        <v>31</v>
      </c>
      <c r="AI6" s="28">
        <v>32</v>
      </c>
      <c r="AJ6" s="28">
        <v>33</v>
      </c>
      <c r="AK6" s="28">
        <v>34</v>
      </c>
      <c r="AL6" s="28">
        <v>35</v>
      </c>
      <c r="AM6" s="28">
        <v>36</v>
      </c>
      <c r="AN6" s="28">
        <v>37</v>
      </c>
      <c r="AO6" s="28">
        <v>38</v>
      </c>
      <c r="AP6" s="28">
        <v>39</v>
      </c>
      <c r="AQ6" s="28">
        <v>40</v>
      </c>
      <c r="AR6" s="28">
        <v>41</v>
      </c>
      <c r="AS6" s="28">
        <v>42</v>
      </c>
      <c r="AT6" s="28">
        <v>43</v>
      </c>
      <c r="AU6" s="28">
        <v>44</v>
      </c>
      <c r="AV6" s="28">
        <v>45</v>
      </c>
      <c r="AW6" s="28">
        <v>46</v>
      </c>
      <c r="AX6" s="28">
        <v>47</v>
      </c>
      <c r="AY6" s="28">
        <v>48</v>
      </c>
      <c r="AZ6" s="28">
        <v>49</v>
      </c>
      <c r="BA6" s="28">
        <v>50</v>
      </c>
      <c r="BB6" s="28">
        <v>51</v>
      </c>
      <c r="BC6" s="28">
        <v>52</v>
      </c>
      <c r="BD6" s="28"/>
    </row>
    <row r="7" spans="1:56" ht="30.75" customHeight="1" thickBot="1" x14ac:dyDescent="0.25">
      <c r="A7" s="493" t="s">
        <v>71</v>
      </c>
      <c r="B7" s="58" t="s">
        <v>72</v>
      </c>
      <c r="C7" s="71" t="s">
        <v>84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 t="s">
        <v>165</v>
      </c>
      <c r="V7" s="45" t="s">
        <v>165</v>
      </c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 t="s">
        <v>165</v>
      </c>
      <c r="AV7" s="45" t="s">
        <v>165</v>
      </c>
      <c r="AW7" s="45" t="s">
        <v>165</v>
      </c>
      <c r="AX7" s="45" t="s">
        <v>165</v>
      </c>
      <c r="AY7" s="45" t="s">
        <v>165</v>
      </c>
      <c r="AZ7" s="45" t="s">
        <v>165</v>
      </c>
      <c r="BA7" s="45" t="s">
        <v>165</v>
      </c>
      <c r="BB7" s="45" t="s">
        <v>165</v>
      </c>
      <c r="BC7" s="45" t="s">
        <v>165</v>
      </c>
      <c r="BD7" s="45" t="s">
        <v>245</v>
      </c>
    </row>
    <row r="8" spans="1:56" ht="20.25" customHeight="1" thickBot="1" x14ac:dyDescent="0.25">
      <c r="A8" s="494"/>
      <c r="B8" s="59" t="s">
        <v>75</v>
      </c>
      <c r="C8" s="60" t="s">
        <v>2</v>
      </c>
      <c r="D8" s="43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 t="s">
        <v>165</v>
      </c>
      <c r="V8" s="49" t="s">
        <v>165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 t="s">
        <v>199</v>
      </c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26"/>
      <c r="AU8" s="49" t="s">
        <v>165</v>
      </c>
      <c r="AV8" s="49" t="s">
        <v>165</v>
      </c>
      <c r="AW8" s="49" t="s">
        <v>165</v>
      </c>
      <c r="AX8" s="49" t="s">
        <v>165</v>
      </c>
      <c r="AY8" s="49" t="s">
        <v>165</v>
      </c>
      <c r="AZ8" s="49" t="s">
        <v>165</v>
      </c>
      <c r="BA8" s="49" t="s">
        <v>165</v>
      </c>
      <c r="BB8" s="49" t="s">
        <v>165</v>
      </c>
      <c r="BC8" s="49" t="s">
        <v>165</v>
      </c>
      <c r="BD8" s="52"/>
    </row>
    <row r="9" spans="1:56" ht="22.5" customHeight="1" thickBot="1" x14ac:dyDescent="0.25">
      <c r="A9" s="494"/>
      <c r="B9" s="59" t="s">
        <v>76</v>
      </c>
      <c r="C9" s="60" t="s">
        <v>57</v>
      </c>
      <c r="D9" s="4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 t="s">
        <v>98</v>
      </c>
      <c r="T9" s="49"/>
      <c r="U9" s="49" t="s">
        <v>165</v>
      </c>
      <c r="V9" s="49" t="s">
        <v>165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 t="s">
        <v>199</v>
      </c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26"/>
      <c r="AU9" s="49" t="s">
        <v>165</v>
      </c>
      <c r="AV9" s="49" t="s">
        <v>165</v>
      </c>
      <c r="AW9" s="49" t="s">
        <v>165</v>
      </c>
      <c r="AX9" s="49" t="s">
        <v>165</v>
      </c>
      <c r="AY9" s="49" t="s">
        <v>165</v>
      </c>
      <c r="AZ9" s="49" t="s">
        <v>165</v>
      </c>
      <c r="BA9" s="49" t="s">
        <v>165</v>
      </c>
      <c r="BB9" s="49" t="s">
        <v>165</v>
      </c>
      <c r="BC9" s="49" t="s">
        <v>165</v>
      </c>
      <c r="BD9" s="52"/>
    </row>
    <row r="10" spans="1:56" ht="16.5" customHeight="1" thickBot="1" x14ac:dyDescent="0.25">
      <c r="A10" s="494"/>
      <c r="B10" s="63" t="s">
        <v>20</v>
      </c>
      <c r="C10" s="64" t="s">
        <v>27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 t="s">
        <v>165</v>
      </c>
      <c r="V10" s="51" t="s">
        <v>165</v>
      </c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 t="s">
        <v>165</v>
      </c>
      <c r="AV10" s="51" t="s">
        <v>165</v>
      </c>
      <c r="AW10" s="51" t="s">
        <v>165</v>
      </c>
      <c r="AX10" s="51" t="s">
        <v>165</v>
      </c>
      <c r="AY10" s="51" t="s">
        <v>165</v>
      </c>
      <c r="AZ10" s="51" t="s">
        <v>165</v>
      </c>
      <c r="BA10" s="51" t="s">
        <v>165</v>
      </c>
      <c r="BB10" s="51" t="s">
        <v>165</v>
      </c>
      <c r="BC10" s="51" t="s">
        <v>165</v>
      </c>
      <c r="BD10" s="55"/>
    </row>
    <row r="11" spans="1:56" ht="21" customHeight="1" thickBot="1" x14ac:dyDescent="0.25">
      <c r="A11" s="494"/>
      <c r="B11" s="65"/>
      <c r="C11" s="66" t="s">
        <v>85</v>
      </c>
      <c r="D11" s="4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 t="s">
        <v>165</v>
      </c>
      <c r="V11" s="51" t="s">
        <v>165</v>
      </c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 t="s">
        <v>165</v>
      </c>
      <c r="AV11" s="51" t="s">
        <v>165</v>
      </c>
      <c r="AW11" s="51" t="s">
        <v>165</v>
      </c>
      <c r="AX11" s="51" t="s">
        <v>165</v>
      </c>
      <c r="AY11" s="51" t="s">
        <v>165</v>
      </c>
      <c r="AZ11" s="51" t="s">
        <v>165</v>
      </c>
      <c r="BA11" s="51" t="s">
        <v>165</v>
      </c>
      <c r="BB11" s="51" t="s">
        <v>165</v>
      </c>
      <c r="BC11" s="51" t="s">
        <v>165</v>
      </c>
      <c r="BD11" s="55" t="s">
        <v>173</v>
      </c>
    </row>
    <row r="12" spans="1:56" ht="26.25" customHeight="1" thickBot="1" x14ac:dyDescent="0.25">
      <c r="A12" s="494"/>
      <c r="B12" s="59" t="s">
        <v>121</v>
      </c>
      <c r="C12" s="68" t="s">
        <v>21</v>
      </c>
      <c r="D12" s="43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 t="s">
        <v>165</v>
      </c>
      <c r="V12" s="49" t="s">
        <v>165</v>
      </c>
      <c r="W12" s="49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 t="s">
        <v>199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 t="s">
        <v>165</v>
      </c>
      <c r="AV12" s="56" t="s">
        <v>165</v>
      </c>
      <c r="AW12" s="56" t="s">
        <v>165</v>
      </c>
      <c r="AX12" s="56" t="s">
        <v>165</v>
      </c>
      <c r="AY12" s="56" t="s">
        <v>165</v>
      </c>
      <c r="AZ12" s="56" t="s">
        <v>165</v>
      </c>
      <c r="BA12" s="56" t="s">
        <v>165</v>
      </c>
      <c r="BB12" s="56" t="s">
        <v>165</v>
      </c>
      <c r="BC12" s="56" t="s">
        <v>165</v>
      </c>
      <c r="BD12" s="57"/>
    </row>
    <row r="13" spans="1:56" ht="17.25" customHeight="1" thickBot="1" x14ac:dyDescent="0.25">
      <c r="A13" s="494"/>
      <c r="B13" s="58" t="s">
        <v>55</v>
      </c>
      <c r="C13" s="58" t="s">
        <v>56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 t="s">
        <v>165</v>
      </c>
      <c r="V13" s="45" t="s">
        <v>165</v>
      </c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 t="s">
        <v>165</v>
      </c>
      <c r="AV13" s="45" t="s">
        <v>165</v>
      </c>
      <c r="AW13" s="45" t="s">
        <v>165</v>
      </c>
      <c r="AX13" s="45" t="s">
        <v>165</v>
      </c>
      <c r="AY13" s="45" t="s">
        <v>165</v>
      </c>
      <c r="AZ13" s="45" t="s">
        <v>165</v>
      </c>
      <c r="BA13" s="45" t="s">
        <v>165</v>
      </c>
      <c r="BB13" s="45" t="s">
        <v>165</v>
      </c>
      <c r="BC13" s="45" t="s">
        <v>165</v>
      </c>
      <c r="BD13" s="50" t="s">
        <v>244</v>
      </c>
    </row>
    <row r="14" spans="1:56" ht="41.25" customHeight="1" thickBot="1" x14ac:dyDescent="0.25">
      <c r="A14" s="494"/>
      <c r="B14" s="58" t="s">
        <v>86</v>
      </c>
      <c r="C14" s="58" t="s">
        <v>175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 t="s">
        <v>165</v>
      </c>
      <c r="V14" s="45" t="s">
        <v>165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 t="s">
        <v>165</v>
      </c>
      <c r="AV14" s="45" t="s">
        <v>165</v>
      </c>
      <c r="AW14" s="45" t="s">
        <v>165</v>
      </c>
      <c r="AX14" s="45" t="s">
        <v>165</v>
      </c>
      <c r="AY14" s="45" t="s">
        <v>165</v>
      </c>
      <c r="AZ14" s="45" t="s">
        <v>165</v>
      </c>
      <c r="BA14" s="45" t="s">
        <v>165</v>
      </c>
      <c r="BB14" s="45" t="s">
        <v>165</v>
      </c>
      <c r="BC14" s="45" t="s">
        <v>165</v>
      </c>
      <c r="BD14" s="50" t="s">
        <v>190</v>
      </c>
    </row>
    <row r="15" spans="1:56" ht="51" customHeight="1" thickBot="1" x14ac:dyDescent="0.25">
      <c r="A15" s="494"/>
      <c r="B15" s="60" t="s">
        <v>176</v>
      </c>
      <c r="C15" s="73" t="s">
        <v>180</v>
      </c>
      <c r="D15" s="4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25" t="s">
        <v>166</v>
      </c>
      <c r="U15" s="49" t="s">
        <v>165</v>
      </c>
      <c r="V15" s="49" t="s">
        <v>165</v>
      </c>
      <c r="W15" s="49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49" t="s">
        <v>165</v>
      </c>
      <c r="AV15" s="49" t="s">
        <v>165</v>
      </c>
      <c r="AW15" s="49" t="s">
        <v>165</v>
      </c>
      <c r="AX15" s="49" t="s">
        <v>165</v>
      </c>
      <c r="AY15" s="49" t="s">
        <v>165</v>
      </c>
      <c r="AZ15" s="49" t="s">
        <v>165</v>
      </c>
      <c r="BA15" s="49" t="s">
        <v>165</v>
      </c>
      <c r="BB15" s="49" t="s">
        <v>165</v>
      </c>
      <c r="BC15" s="49" t="s">
        <v>165</v>
      </c>
      <c r="BD15" s="52"/>
    </row>
    <row r="16" spans="1:56" ht="18" customHeight="1" thickBot="1" x14ac:dyDescent="0.25">
      <c r="A16" s="494"/>
      <c r="B16" s="60" t="s">
        <v>177</v>
      </c>
      <c r="C16" s="73" t="s">
        <v>12</v>
      </c>
      <c r="D16" s="4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 t="s">
        <v>165</v>
      </c>
      <c r="V16" s="49" t="s">
        <v>165</v>
      </c>
      <c r="W16" s="49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 t="s">
        <v>97</v>
      </c>
      <c r="AU16" s="49"/>
      <c r="AV16" s="49"/>
      <c r="AW16" s="49"/>
      <c r="AX16" s="49"/>
      <c r="AY16" s="49"/>
      <c r="AZ16" s="49"/>
      <c r="BA16" s="49"/>
      <c r="BB16" s="49"/>
      <c r="BC16" s="49"/>
      <c r="BD16" s="52"/>
    </row>
    <row r="17" spans="1:56" ht="47.25" customHeight="1" thickBot="1" x14ac:dyDescent="0.25">
      <c r="A17" s="494"/>
      <c r="B17" s="58" t="s">
        <v>28</v>
      </c>
      <c r="C17" s="58" t="s">
        <v>178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 t="s">
        <v>165</v>
      </c>
      <c r="V17" s="45" t="s">
        <v>165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 t="s">
        <v>165</v>
      </c>
      <c r="AV17" s="45" t="s">
        <v>165</v>
      </c>
      <c r="AW17" s="45" t="s">
        <v>165</v>
      </c>
      <c r="AX17" s="45" t="s">
        <v>165</v>
      </c>
      <c r="AY17" s="45" t="s">
        <v>165</v>
      </c>
      <c r="AZ17" s="45" t="s">
        <v>165</v>
      </c>
      <c r="BA17" s="45" t="s">
        <v>165</v>
      </c>
      <c r="BB17" s="45" t="s">
        <v>165</v>
      </c>
      <c r="BC17" s="45" t="s">
        <v>165</v>
      </c>
      <c r="BD17" s="50" t="s">
        <v>191</v>
      </c>
    </row>
    <row r="18" spans="1:56" ht="43.5" customHeight="1" thickBot="1" x14ac:dyDescent="0.25">
      <c r="A18" s="494"/>
      <c r="B18" s="60" t="s">
        <v>179</v>
      </c>
      <c r="C18" s="73" t="s">
        <v>122</v>
      </c>
      <c r="D18" s="4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 t="s">
        <v>199</v>
      </c>
      <c r="T18" s="49"/>
      <c r="U18" s="49" t="s">
        <v>165</v>
      </c>
      <c r="V18" s="49" t="s">
        <v>165</v>
      </c>
      <c r="W18" s="49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 t="s">
        <v>199</v>
      </c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49"/>
      <c r="AV18" s="49"/>
      <c r="AW18" s="49"/>
      <c r="AX18" s="49"/>
      <c r="AY18" s="49"/>
      <c r="AZ18" s="49"/>
      <c r="BA18" s="49"/>
      <c r="BB18" s="49"/>
      <c r="BC18" s="49"/>
      <c r="BD18" s="52"/>
    </row>
    <row r="19" spans="1:56" ht="74.25" thickBot="1" x14ac:dyDescent="0.25">
      <c r="A19" s="494"/>
      <c r="B19" s="58" t="s">
        <v>30</v>
      </c>
      <c r="C19" s="58" t="s">
        <v>181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 t="s">
        <v>165</v>
      </c>
      <c r="V19" s="45" t="s">
        <v>165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 t="s">
        <v>165</v>
      </c>
      <c r="AV19" s="45" t="s">
        <v>165</v>
      </c>
      <c r="AW19" s="45" t="s">
        <v>165</v>
      </c>
      <c r="AX19" s="45" t="s">
        <v>165</v>
      </c>
      <c r="AY19" s="45" t="s">
        <v>165</v>
      </c>
      <c r="AZ19" s="45" t="s">
        <v>165</v>
      </c>
      <c r="BA19" s="45" t="s">
        <v>165</v>
      </c>
      <c r="BB19" s="45" t="s">
        <v>165</v>
      </c>
      <c r="BC19" s="45" t="s">
        <v>165</v>
      </c>
      <c r="BD19" s="50" t="s">
        <v>168</v>
      </c>
    </row>
    <row r="20" spans="1:56" ht="25.5" thickBot="1" x14ac:dyDescent="0.25">
      <c r="A20" s="494"/>
      <c r="B20" s="60" t="s">
        <v>182</v>
      </c>
      <c r="C20" s="13" t="s">
        <v>123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 t="s">
        <v>166</v>
      </c>
      <c r="U20" s="49" t="s">
        <v>165</v>
      </c>
      <c r="V20" s="49" t="s">
        <v>165</v>
      </c>
      <c r="W20" s="49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 t="s">
        <v>199</v>
      </c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49" t="s">
        <v>165</v>
      </c>
      <c r="AV20" s="49" t="s">
        <v>165</v>
      </c>
      <c r="AW20" s="49" t="s">
        <v>165</v>
      </c>
      <c r="AX20" s="49" t="s">
        <v>165</v>
      </c>
      <c r="AY20" s="49" t="s">
        <v>165</v>
      </c>
      <c r="AZ20" s="49" t="s">
        <v>165</v>
      </c>
      <c r="BA20" s="49" t="s">
        <v>165</v>
      </c>
      <c r="BB20" s="49" t="s">
        <v>165</v>
      </c>
      <c r="BC20" s="49" t="s">
        <v>165</v>
      </c>
      <c r="BD20" s="52"/>
    </row>
    <row r="21" spans="1:56" ht="21.75" thickBot="1" x14ac:dyDescent="0.25">
      <c r="A21" s="494"/>
      <c r="B21" s="69" t="s">
        <v>183</v>
      </c>
      <c r="C21" s="83" t="s">
        <v>184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 t="s">
        <v>166</v>
      </c>
      <c r="U21" s="26" t="s">
        <v>165</v>
      </c>
      <c r="V21" s="49" t="s">
        <v>165</v>
      </c>
      <c r="W21" s="49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 t="s">
        <v>165</v>
      </c>
      <c r="AV21" s="26" t="s">
        <v>165</v>
      </c>
      <c r="AW21" s="26" t="s">
        <v>165</v>
      </c>
      <c r="AX21" s="26" t="s">
        <v>165</v>
      </c>
      <c r="AY21" s="26" t="s">
        <v>165</v>
      </c>
      <c r="AZ21" s="26" t="s">
        <v>165</v>
      </c>
      <c r="BA21" s="26" t="s">
        <v>165</v>
      </c>
      <c r="BB21" s="26" t="s">
        <v>165</v>
      </c>
      <c r="BC21" s="26" t="s">
        <v>165</v>
      </c>
      <c r="BD21" s="52"/>
    </row>
    <row r="22" spans="1:56" ht="32.25" thickBot="1" x14ac:dyDescent="0.25">
      <c r="A22" s="494"/>
      <c r="B22" s="58" t="s">
        <v>185</v>
      </c>
      <c r="C22" s="58" t="s">
        <v>125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 t="s">
        <v>165</v>
      </c>
      <c r="V22" s="45" t="s">
        <v>165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 t="s">
        <v>165</v>
      </c>
      <c r="AV22" s="45" t="s">
        <v>165</v>
      </c>
      <c r="AW22" s="45" t="s">
        <v>165</v>
      </c>
      <c r="AX22" s="45" t="s">
        <v>165</v>
      </c>
      <c r="AY22" s="45" t="s">
        <v>165</v>
      </c>
      <c r="AZ22" s="45" t="s">
        <v>165</v>
      </c>
      <c r="BA22" s="45" t="s">
        <v>165</v>
      </c>
      <c r="BB22" s="45" t="s">
        <v>165</v>
      </c>
      <c r="BC22" s="45" t="s">
        <v>165</v>
      </c>
      <c r="BD22" s="50" t="s">
        <v>173</v>
      </c>
    </row>
    <row r="23" spans="1:56" ht="21.75" thickBot="1" x14ac:dyDescent="0.25">
      <c r="A23" s="494"/>
      <c r="B23" s="60" t="s">
        <v>186</v>
      </c>
      <c r="C23" s="13" t="s">
        <v>126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 t="s">
        <v>165</v>
      </c>
      <c r="V23" s="49" t="s">
        <v>165</v>
      </c>
      <c r="W23" s="49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 t="s">
        <v>199</v>
      </c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49" t="s">
        <v>165</v>
      </c>
      <c r="AV23" s="49" t="s">
        <v>165</v>
      </c>
      <c r="AW23" s="49" t="s">
        <v>165</v>
      </c>
      <c r="AX23" s="49" t="s">
        <v>165</v>
      </c>
      <c r="AY23" s="49" t="s">
        <v>165</v>
      </c>
      <c r="AZ23" s="49" t="s">
        <v>165</v>
      </c>
      <c r="BA23" s="49" t="s">
        <v>165</v>
      </c>
      <c r="BB23" s="49" t="s">
        <v>165</v>
      </c>
      <c r="BC23" s="49" t="s">
        <v>165</v>
      </c>
      <c r="BD23" s="52"/>
    </row>
    <row r="24" spans="1:56" ht="13.5" thickBot="1" x14ac:dyDescent="0.25">
      <c r="A24" s="494"/>
      <c r="B24" s="69" t="s">
        <v>187</v>
      </c>
      <c r="C24" s="83" t="s">
        <v>12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6" t="s">
        <v>165</v>
      </c>
      <c r="V24" s="49" t="s">
        <v>165</v>
      </c>
      <c r="W24" s="49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 t="s">
        <v>170</v>
      </c>
      <c r="AP24" s="26" t="s">
        <v>170</v>
      </c>
      <c r="AQ24" s="26" t="s">
        <v>170</v>
      </c>
      <c r="AR24" s="26" t="s">
        <v>170</v>
      </c>
      <c r="AS24" s="26" t="s">
        <v>170</v>
      </c>
      <c r="AT24" s="26" t="s">
        <v>199</v>
      </c>
      <c r="AU24" s="26" t="s">
        <v>165</v>
      </c>
      <c r="AV24" s="26" t="s">
        <v>165</v>
      </c>
      <c r="AW24" s="26" t="s">
        <v>165</v>
      </c>
      <c r="AX24" s="26" t="s">
        <v>165</v>
      </c>
      <c r="AY24" s="26" t="s">
        <v>165</v>
      </c>
      <c r="AZ24" s="26" t="s">
        <v>165</v>
      </c>
      <c r="BA24" s="26" t="s">
        <v>165</v>
      </c>
      <c r="BB24" s="26" t="s">
        <v>165</v>
      </c>
      <c r="BC24" s="26" t="s">
        <v>165</v>
      </c>
      <c r="BD24" s="52"/>
    </row>
    <row r="25" spans="1:56" ht="63.75" thickBot="1" x14ac:dyDescent="0.25">
      <c r="A25" s="494"/>
      <c r="B25" s="218" t="s">
        <v>242</v>
      </c>
      <c r="C25" s="219" t="s">
        <v>137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220" t="s">
        <v>165</v>
      </c>
      <c r="V25" s="51" t="s">
        <v>165</v>
      </c>
      <c r="W25" s="51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 t="s">
        <v>165</v>
      </c>
      <c r="AV25" s="220" t="s">
        <v>165</v>
      </c>
      <c r="AW25" s="220" t="s">
        <v>165</v>
      </c>
      <c r="AX25" s="220" t="s">
        <v>165</v>
      </c>
      <c r="AY25" s="220" t="s">
        <v>165</v>
      </c>
      <c r="AZ25" s="220" t="s">
        <v>165</v>
      </c>
      <c r="BA25" s="220" t="s">
        <v>165</v>
      </c>
      <c r="BB25" s="220" t="s">
        <v>165</v>
      </c>
      <c r="BC25" s="220" t="s">
        <v>165</v>
      </c>
      <c r="BD25" s="55" t="s">
        <v>173</v>
      </c>
    </row>
    <row r="26" spans="1:56" ht="13.5" thickBot="1" x14ac:dyDescent="0.25">
      <c r="A26" s="494"/>
      <c r="B26" s="69" t="s">
        <v>243</v>
      </c>
      <c r="C26" s="83" t="s">
        <v>63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26" t="s">
        <v>165</v>
      </c>
      <c r="V26" s="49" t="s">
        <v>165</v>
      </c>
      <c r="W26" s="49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 t="s">
        <v>236</v>
      </c>
      <c r="AJ26" s="26" t="s">
        <v>236</v>
      </c>
      <c r="AK26" s="26" t="s">
        <v>236</v>
      </c>
      <c r="AL26" s="26" t="s">
        <v>199</v>
      </c>
      <c r="AM26" s="26"/>
      <c r="AN26" s="26"/>
      <c r="AO26" s="26"/>
      <c r="AP26" s="26"/>
      <c r="AQ26" s="26"/>
      <c r="AR26" s="26"/>
      <c r="AS26" s="26"/>
      <c r="AT26" s="26"/>
      <c r="AU26" s="26" t="s">
        <v>165</v>
      </c>
      <c r="AV26" s="26" t="s">
        <v>165</v>
      </c>
      <c r="AW26" s="26" t="s">
        <v>165</v>
      </c>
      <c r="AX26" s="26" t="s">
        <v>165</v>
      </c>
      <c r="AY26" s="26" t="s">
        <v>165</v>
      </c>
      <c r="AZ26" s="26" t="s">
        <v>165</v>
      </c>
      <c r="BA26" s="26" t="s">
        <v>165</v>
      </c>
      <c r="BB26" s="26" t="s">
        <v>165</v>
      </c>
      <c r="BC26" s="26" t="s">
        <v>165</v>
      </c>
      <c r="BD26" s="52"/>
    </row>
    <row r="27" spans="1:56" ht="13.5" thickBot="1" x14ac:dyDescent="0.25">
      <c r="A27" s="495"/>
      <c r="B27" s="515" t="s">
        <v>100</v>
      </c>
      <c r="C27" s="51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>
        <v>2</v>
      </c>
      <c r="T27" s="45">
        <v>3</v>
      </c>
      <c r="U27" s="51" t="s">
        <v>165</v>
      </c>
      <c r="V27" s="51" t="s">
        <v>165</v>
      </c>
      <c r="W27" s="51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>
        <v>5</v>
      </c>
      <c r="AI27" s="45"/>
      <c r="AJ27" s="45"/>
      <c r="AK27" s="45"/>
      <c r="AL27" s="45">
        <v>1</v>
      </c>
      <c r="AM27" s="45"/>
      <c r="AN27" s="45">
        <v>6</v>
      </c>
      <c r="AO27" s="45"/>
      <c r="AP27" s="45"/>
      <c r="AQ27" s="45"/>
      <c r="AR27" s="45"/>
      <c r="AS27" s="45"/>
      <c r="AT27" s="45"/>
      <c r="AU27" s="45" t="s">
        <v>165</v>
      </c>
      <c r="AV27" s="45" t="s">
        <v>165</v>
      </c>
      <c r="AW27" s="45" t="s">
        <v>165</v>
      </c>
      <c r="AX27" s="45" t="s">
        <v>165</v>
      </c>
      <c r="AY27" s="45" t="s">
        <v>165</v>
      </c>
      <c r="AZ27" s="45" t="s">
        <v>165</v>
      </c>
      <c r="BA27" s="45" t="s">
        <v>165</v>
      </c>
      <c r="BB27" s="45" t="s">
        <v>165</v>
      </c>
      <c r="BC27" s="45" t="s">
        <v>165</v>
      </c>
      <c r="BD27" s="50" t="s">
        <v>246</v>
      </c>
    </row>
  </sheetData>
  <mergeCells count="21">
    <mergeCell ref="A1:BD1"/>
    <mergeCell ref="C2:C4"/>
    <mergeCell ref="E2:G2"/>
    <mergeCell ref="D3:BC3"/>
    <mergeCell ref="Z2:AB2"/>
    <mergeCell ref="AZ2:BB2"/>
    <mergeCell ref="I2:K2"/>
    <mergeCell ref="M2:O2"/>
    <mergeCell ref="A2:A4"/>
    <mergeCell ref="B2:B4"/>
    <mergeCell ref="AD2:AF2"/>
    <mergeCell ref="AH2:AJ2"/>
    <mergeCell ref="A7:A27"/>
    <mergeCell ref="B27:C27"/>
    <mergeCell ref="A5:BD5"/>
    <mergeCell ref="BD2:BD3"/>
    <mergeCell ref="V2:X2"/>
    <mergeCell ref="Q2:T2"/>
    <mergeCell ref="AL2:AO2"/>
    <mergeCell ref="AQ2:AS2"/>
    <mergeCell ref="AU2:AX2"/>
  </mergeCells>
  <hyperlinks>
    <hyperlink ref="BD2" location="_ftn1" display="_ftn1"/>
  </hyperlinks>
  <pageMargins left="0" right="0" top="0" bottom="0" header="0" footer="0"/>
  <pageSetup paperSize="8" scale="10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"/>
  <sheetViews>
    <sheetView topLeftCell="A13" zoomScale="80" zoomScaleNormal="80" workbookViewId="0">
      <selection sqref="A1:BD1"/>
    </sheetView>
  </sheetViews>
  <sheetFormatPr defaultRowHeight="12.75" x14ac:dyDescent="0.2"/>
  <cols>
    <col min="1" max="1" width="4" customWidth="1"/>
    <col min="2" max="2" width="6.7109375" customWidth="1"/>
    <col min="3" max="3" width="18.28515625" customWidth="1"/>
    <col min="4" max="55" width="3.42578125" customWidth="1"/>
    <col min="56" max="56" width="19.140625" customWidth="1"/>
  </cols>
  <sheetData>
    <row r="1" spans="1:56" ht="13.5" thickBot="1" x14ac:dyDescent="0.25">
      <c r="A1" s="522" t="s">
        <v>101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</row>
    <row r="2" spans="1:56" ht="46.5" customHeight="1" thickBot="1" x14ac:dyDescent="0.25">
      <c r="A2" s="527" t="s">
        <v>32</v>
      </c>
      <c r="B2" s="524" t="s">
        <v>33</v>
      </c>
      <c r="C2" s="524" t="s">
        <v>34</v>
      </c>
      <c r="D2" s="8" t="s">
        <v>214</v>
      </c>
      <c r="E2" s="376" t="s">
        <v>36</v>
      </c>
      <c r="F2" s="510"/>
      <c r="G2" s="511"/>
      <c r="H2" s="9" t="s">
        <v>215</v>
      </c>
      <c r="I2" s="376" t="s">
        <v>37</v>
      </c>
      <c r="J2" s="377"/>
      <c r="K2" s="377"/>
      <c r="L2" s="8" t="s">
        <v>216</v>
      </c>
      <c r="M2" s="374" t="s">
        <v>38</v>
      </c>
      <c r="N2" s="375"/>
      <c r="O2" s="375"/>
      <c r="P2" s="7" t="s">
        <v>217</v>
      </c>
      <c r="Q2" s="374" t="s">
        <v>39</v>
      </c>
      <c r="R2" s="375"/>
      <c r="S2" s="375"/>
      <c r="T2" s="412"/>
      <c r="U2" s="6" t="s">
        <v>218</v>
      </c>
      <c r="V2" s="374" t="s">
        <v>40</v>
      </c>
      <c r="W2" s="375"/>
      <c r="X2" s="375"/>
      <c r="Y2" s="7" t="s">
        <v>219</v>
      </c>
      <c r="Z2" s="374" t="s">
        <v>41</v>
      </c>
      <c r="AA2" s="375"/>
      <c r="AB2" s="375"/>
      <c r="AC2" s="7" t="s">
        <v>220</v>
      </c>
      <c r="AD2" s="374" t="s">
        <v>42</v>
      </c>
      <c r="AE2" s="375"/>
      <c r="AF2" s="375"/>
      <c r="AG2" s="8" t="s">
        <v>221</v>
      </c>
      <c r="AH2" s="376" t="s">
        <v>43</v>
      </c>
      <c r="AI2" s="377"/>
      <c r="AJ2" s="378"/>
      <c r="AK2" s="9" t="s">
        <v>222</v>
      </c>
      <c r="AL2" s="376" t="s">
        <v>44</v>
      </c>
      <c r="AM2" s="377"/>
      <c r="AN2" s="377"/>
      <c r="AO2" s="378"/>
      <c r="AP2" s="8" t="s">
        <v>223</v>
      </c>
      <c r="AQ2" s="376" t="s">
        <v>45</v>
      </c>
      <c r="AR2" s="377"/>
      <c r="AS2" s="378"/>
      <c r="AT2" s="8" t="s">
        <v>224</v>
      </c>
      <c r="AU2" s="376" t="s">
        <v>46</v>
      </c>
      <c r="AV2" s="377"/>
      <c r="AW2" s="377"/>
      <c r="AX2" s="378"/>
      <c r="AY2" s="7" t="s">
        <v>225</v>
      </c>
      <c r="AZ2" s="376" t="s">
        <v>47</v>
      </c>
      <c r="BA2" s="377"/>
      <c r="BB2" s="377"/>
      <c r="BC2" s="187" t="s">
        <v>226</v>
      </c>
      <c r="BD2" s="530" t="s">
        <v>106</v>
      </c>
    </row>
    <row r="3" spans="1:56" ht="13.5" thickBot="1" x14ac:dyDescent="0.25">
      <c r="A3" s="528"/>
      <c r="B3" s="525"/>
      <c r="C3" s="525"/>
      <c r="D3" s="346" t="s">
        <v>49</v>
      </c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531"/>
    </row>
    <row r="4" spans="1:56" ht="27" customHeight="1" thickBot="1" x14ac:dyDescent="0.25">
      <c r="A4" s="529"/>
      <c r="B4" s="526"/>
      <c r="C4" s="526"/>
      <c r="D4" s="38">
        <v>35</v>
      </c>
      <c r="E4" s="38">
        <v>36</v>
      </c>
      <c r="F4" s="38">
        <v>37</v>
      </c>
      <c r="G4" s="38">
        <v>38</v>
      </c>
      <c r="H4" s="38">
        <v>39</v>
      </c>
      <c r="I4" s="38">
        <v>40</v>
      </c>
      <c r="J4" s="38">
        <v>41</v>
      </c>
      <c r="K4" s="38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39">
        <v>49</v>
      </c>
      <c r="S4" s="39">
        <v>50</v>
      </c>
      <c r="T4" s="39">
        <v>51</v>
      </c>
      <c r="U4" s="39">
        <v>52</v>
      </c>
      <c r="V4" s="40">
        <v>1</v>
      </c>
      <c r="W4" s="40">
        <v>2</v>
      </c>
      <c r="X4" s="40">
        <v>3</v>
      </c>
      <c r="Y4" s="40">
        <v>4</v>
      </c>
      <c r="Z4" s="40">
        <v>5</v>
      </c>
      <c r="AA4" s="40">
        <v>6</v>
      </c>
      <c r="AB4" s="40">
        <v>7</v>
      </c>
      <c r="AC4" s="40">
        <v>8</v>
      </c>
      <c r="AD4" s="40">
        <v>9</v>
      </c>
      <c r="AE4" s="39">
        <v>10</v>
      </c>
      <c r="AF4" s="39">
        <v>11</v>
      </c>
      <c r="AG4" s="39">
        <v>12</v>
      </c>
      <c r="AH4" s="39">
        <v>13</v>
      </c>
      <c r="AI4" s="39">
        <v>14</v>
      </c>
      <c r="AJ4" s="39">
        <v>15</v>
      </c>
      <c r="AK4" s="39">
        <v>16</v>
      </c>
      <c r="AL4" s="39">
        <v>17</v>
      </c>
      <c r="AM4" s="39">
        <v>18</v>
      </c>
      <c r="AN4" s="39">
        <v>19</v>
      </c>
      <c r="AO4" s="39">
        <v>20</v>
      </c>
      <c r="AP4" s="39">
        <v>21</v>
      </c>
      <c r="AQ4" s="39">
        <v>22</v>
      </c>
      <c r="AR4" s="39">
        <v>23</v>
      </c>
      <c r="AS4" s="39">
        <v>24</v>
      </c>
      <c r="AT4" s="39">
        <v>25</v>
      </c>
      <c r="AU4" s="39">
        <v>26</v>
      </c>
      <c r="AV4" s="39">
        <v>27</v>
      </c>
      <c r="AW4" s="39">
        <v>28</v>
      </c>
      <c r="AX4" s="39">
        <v>29</v>
      </c>
      <c r="AY4" s="39">
        <v>30</v>
      </c>
      <c r="AZ4" s="39">
        <v>31</v>
      </c>
      <c r="BA4" s="39">
        <v>32</v>
      </c>
      <c r="BB4" s="39">
        <v>33</v>
      </c>
      <c r="BC4" s="39">
        <v>34</v>
      </c>
      <c r="BD4" s="41">
        <v>10</v>
      </c>
    </row>
    <row r="5" spans="1:56" ht="13.5" thickBot="1" x14ac:dyDescent="0.25">
      <c r="A5" s="347" t="s">
        <v>50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</row>
    <row r="6" spans="1:56" ht="13.5" thickBot="1" x14ac:dyDescent="0.25">
      <c r="A6" s="42"/>
      <c r="B6" s="42"/>
      <c r="C6" s="42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5">
        <v>31</v>
      </c>
      <c r="AI6" s="25">
        <v>32</v>
      </c>
      <c r="AJ6" s="25">
        <v>33</v>
      </c>
      <c r="AK6" s="25">
        <v>34</v>
      </c>
      <c r="AL6" s="25">
        <v>35</v>
      </c>
      <c r="AM6" s="25">
        <v>36</v>
      </c>
      <c r="AN6" s="25">
        <v>37</v>
      </c>
      <c r="AO6" s="25">
        <v>38</v>
      </c>
      <c r="AP6" s="25">
        <v>39</v>
      </c>
      <c r="AQ6" s="25">
        <v>40</v>
      </c>
      <c r="AR6" s="25">
        <v>41</v>
      </c>
      <c r="AS6" s="25">
        <v>42</v>
      </c>
      <c r="AT6" s="25">
        <v>43</v>
      </c>
      <c r="AU6" s="25">
        <v>44</v>
      </c>
      <c r="AV6" s="25">
        <v>45</v>
      </c>
      <c r="AW6" s="25">
        <v>46</v>
      </c>
      <c r="AX6" s="25">
        <v>47</v>
      </c>
      <c r="AY6" s="25">
        <v>48</v>
      </c>
      <c r="AZ6" s="25">
        <v>49</v>
      </c>
      <c r="BA6" s="25">
        <v>50</v>
      </c>
      <c r="BB6" s="25">
        <v>51</v>
      </c>
      <c r="BC6" s="25">
        <v>52</v>
      </c>
      <c r="BD6" s="25"/>
    </row>
    <row r="7" spans="1:56" ht="49.5" customHeight="1" thickBot="1" x14ac:dyDescent="0.25">
      <c r="A7" s="493"/>
      <c r="B7" s="88" t="s">
        <v>72</v>
      </c>
      <c r="C7" s="88" t="s">
        <v>84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 t="s">
        <v>165</v>
      </c>
      <c r="V7" s="45" t="s">
        <v>165</v>
      </c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 t="s">
        <v>165</v>
      </c>
      <c r="AV7" s="45" t="s">
        <v>165</v>
      </c>
      <c r="AW7" s="45" t="s">
        <v>165</v>
      </c>
      <c r="AX7" s="45" t="s">
        <v>165</v>
      </c>
      <c r="AY7" s="45" t="s">
        <v>165</v>
      </c>
      <c r="AZ7" s="45" t="s">
        <v>165</v>
      </c>
      <c r="BA7" s="45" t="s">
        <v>165</v>
      </c>
      <c r="BB7" s="45" t="s">
        <v>165</v>
      </c>
      <c r="BC7" s="45" t="s">
        <v>165</v>
      </c>
      <c r="BD7" s="45" t="s">
        <v>247</v>
      </c>
    </row>
    <row r="8" spans="1:56" ht="16.5" customHeight="1" thickBot="1" x14ac:dyDescent="0.25">
      <c r="A8" s="494"/>
      <c r="B8" s="89" t="s">
        <v>75</v>
      </c>
      <c r="C8" s="48" t="s">
        <v>2</v>
      </c>
      <c r="D8" s="43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 t="s">
        <v>98</v>
      </c>
      <c r="T8" s="49"/>
      <c r="U8" s="49" t="s">
        <v>165</v>
      </c>
      <c r="V8" s="49" t="s">
        <v>165</v>
      </c>
      <c r="W8" s="49"/>
      <c r="X8" s="49"/>
      <c r="Y8" s="49" t="s">
        <v>97</v>
      </c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26"/>
      <c r="AU8" s="49" t="s">
        <v>165</v>
      </c>
      <c r="AV8" s="49" t="s">
        <v>165</v>
      </c>
      <c r="AW8" s="49" t="s">
        <v>165</v>
      </c>
      <c r="AX8" s="49" t="s">
        <v>165</v>
      </c>
      <c r="AY8" s="49" t="s">
        <v>165</v>
      </c>
      <c r="AZ8" s="49" t="s">
        <v>165</v>
      </c>
      <c r="BA8" s="49" t="s">
        <v>165</v>
      </c>
      <c r="BB8" s="49" t="s">
        <v>165</v>
      </c>
      <c r="BC8" s="49" t="s">
        <v>165</v>
      </c>
      <c r="BD8" s="52"/>
    </row>
    <row r="9" spans="1:56" ht="24.75" thickBot="1" x14ac:dyDescent="0.25">
      <c r="A9" s="494"/>
      <c r="B9" s="89" t="s">
        <v>76</v>
      </c>
      <c r="C9" s="48" t="s">
        <v>57</v>
      </c>
      <c r="D9" s="4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 t="s">
        <v>98</v>
      </c>
      <c r="T9" s="49"/>
      <c r="U9" s="49" t="s">
        <v>165</v>
      </c>
      <c r="V9" s="49" t="s">
        <v>165</v>
      </c>
      <c r="W9" s="49"/>
      <c r="X9" s="49"/>
      <c r="Y9" s="49" t="s">
        <v>97</v>
      </c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26"/>
      <c r="AU9" s="49" t="s">
        <v>165</v>
      </c>
      <c r="AV9" s="49" t="s">
        <v>165</v>
      </c>
      <c r="AW9" s="49" t="s">
        <v>165</v>
      </c>
      <c r="AX9" s="49" t="s">
        <v>165</v>
      </c>
      <c r="AY9" s="49" t="s">
        <v>165</v>
      </c>
      <c r="AZ9" s="49" t="s">
        <v>165</v>
      </c>
      <c r="BA9" s="49" t="s">
        <v>165</v>
      </c>
      <c r="BB9" s="49" t="s">
        <v>165</v>
      </c>
      <c r="BC9" s="49" t="s">
        <v>165</v>
      </c>
      <c r="BD9" s="52"/>
    </row>
    <row r="10" spans="1:56" ht="28.5" customHeight="1" thickBot="1" x14ac:dyDescent="0.25">
      <c r="A10" s="494"/>
      <c r="B10" s="88" t="s">
        <v>55</v>
      </c>
      <c r="C10" s="88" t="s">
        <v>56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 t="s">
        <v>165</v>
      </c>
      <c r="V10" s="45" t="s">
        <v>165</v>
      </c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 t="s">
        <v>165</v>
      </c>
      <c r="AV10" s="45" t="s">
        <v>165</v>
      </c>
      <c r="AW10" s="45" t="s">
        <v>165</v>
      </c>
      <c r="AX10" s="45" t="s">
        <v>165</v>
      </c>
      <c r="AY10" s="45" t="s">
        <v>165</v>
      </c>
      <c r="AZ10" s="45" t="s">
        <v>165</v>
      </c>
      <c r="BA10" s="45" t="s">
        <v>165</v>
      </c>
      <c r="BB10" s="45" t="s">
        <v>165</v>
      </c>
      <c r="BC10" s="45" t="s">
        <v>165</v>
      </c>
      <c r="BD10" s="50" t="s">
        <v>256</v>
      </c>
    </row>
    <row r="11" spans="1:56" ht="63" customHeight="1" thickBot="1" x14ac:dyDescent="0.25">
      <c r="A11" s="494"/>
      <c r="B11" s="88" t="s">
        <v>28</v>
      </c>
      <c r="C11" s="88" t="s">
        <v>178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 t="s">
        <v>165</v>
      </c>
      <c r="V11" s="45" t="s">
        <v>165</v>
      </c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 t="s">
        <v>165</v>
      </c>
      <c r="AV11" s="45" t="s">
        <v>165</v>
      </c>
      <c r="AW11" s="45" t="s">
        <v>165</v>
      </c>
      <c r="AX11" s="45" t="s">
        <v>165</v>
      </c>
      <c r="AY11" s="45" t="s">
        <v>165</v>
      </c>
      <c r="AZ11" s="45" t="s">
        <v>165</v>
      </c>
      <c r="BA11" s="45" t="s">
        <v>165</v>
      </c>
      <c r="BB11" s="45" t="s">
        <v>165</v>
      </c>
      <c r="BC11" s="45" t="s">
        <v>165</v>
      </c>
      <c r="BD11" s="50" t="s">
        <v>248</v>
      </c>
    </row>
    <row r="12" spans="1:56" ht="63.75" customHeight="1" thickBot="1" x14ac:dyDescent="0.25">
      <c r="A12" s="494"/>
      <c r="B12" s="48" t="s">
        <v>179</v>
      </c>
      <c r="C12" s="90" t="s">
        <v>122</v>
      </c>
      <c r="D12" s="43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 t="s">
        <v>166</v>
      </c>
      <c r="U12" s="49" t="s">
        <v>165</v>
      </c>
      <c r="V12" s="49" t="s">
        <v>165</v>
      </c>
      <c r="W12" s="49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49" t="s">
        <v>165</v>
      </c>
      <c r="AV12" s="49" t="s">
        <v>165</v>
      </c>
      <c r="AW12" s="49" t="s">
        <v>165</v>
      </c>
      <c r="AX12" s="49" t="s">
        <v>165</v>
      </c>
      <c r="AY12" s="49" t="s">
        <v>165</v>
      </c>
      <c r="AZ12" s="49" t="s">
        <v>165</v>
      </c>
      <c r="BA12" s="49" t="s">
        <v>165</v>
      </c>
      <c r="BB12" s="49" t="s">
        <v>165</v>
      </c>
      <c r="BC12" s="49" t="s">
        <v>165</v>
      </c>
      <c r="BD12" s="52"/>
    </row>
    <row r="13" spans="1:56" ht="51.75" customHeight="1" thickBot="1" x14ac:dyDescent="0.25">
      <c r="A13" s="494"/>
      <c r="B13" s="48" t="s">
        <v>200</v>
      </c>
      <c r="C13" s="90" t="s">
        <v>127</v>
      </c>
      <c r="D13" s="4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 t="s">
        <v>166</v>
      </c>
      <c r="U13" s="49"/>
      <c r="V13" s="49"/>
      <c r="W13" s="49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49"/>
      <c r="AV13" s="49"/>
      <c r="AW13" s="49"/>
      <c r="AX13" s="49"/>
      <c r="AY13" s="49"/>
      <c r="AZ13" s="49"/>
      <c r="BA13" s="49"/>
      <c r="BB13" s="49"/>
      <c r="BC13" s="49"/>
      <c r="BD13" s="52"/>
    </row>
    <row r="14" spans="1:56" ht="24.75" thickBot="1" x14ac:dyDescent="0.25">
      <c r="A14" s="494"/>
      <c r="B14" s="48" t="s">
        <v>196</v>
      </c>
      <c r="C14" s="90" t="s">
        <v>12</v>
      </c>
      <c r="D14" s="4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 t="s">
        <v>165</v>
      </c>
      <c r="V14" s="49" t="s">
        <v>165</v>
      </c>
      <c r="W14" s="49"/>
      <c r="X14" s="26"/>
      <c r="Y14" s="26"/>
      <c r="Z14" s="26"/>
      <c r="AA14" s="26"/>
      <c r="AB14" s="26" t="s">
        <v>188</v>
      </c>
      <c r="AC14" s="26" t="s">
        <v>188</v>
      </c>
      <c r="AD14" s="26" t="s">
        <v>199</v>
      </c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49" t="s">
        <v>165</v>
      </c>
      <c r="AV14" s="49" t="s">
        <v>165</v>
      </c>
      <c r="AW14" s="49" t="s">
        <v>165</v>
      </c>
      <c r="AX14" s="49" t="s">
        <v>165</v>
      </c>
      <c r="AY14" s="49" t="s">
        <v>165</v>
      </c>
      <c r="AZ14" s="49" t="s">
        <v>165</v>
      </c>
      <c r="BA14" s="49" t="s">
        <v>165</v>
      </c>
      <c r="BB14" s="49" t="s">
        <v>165</v>
      </c>
      <c r="BC14" s="49" t="s">
        <v>165</v>
      </c>
      <c r="BD14" s="52"/>
    </row>
    <row r="15" spans="1:56" ht="73.5" customHeight="1" thickBot="1" x14ac:dyDescent="0.25">
      <c r="A15" s="494"/>
      <c r="B15" s="88" t="s">
        <v>30</v>
      </c>
      <c r="C15" s="88" t="s">
        <v>181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 t="s">
        <v>165</v>
      </c>
      <c r="V15" s="45" t="s">
        <v>165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 t="s">
        <v>165</v>
      </c>
      <c r="AV15" s="45" t="s">
        <v>165</v>
      </c>
      <c r="AW15" s="45" t="s">
        <v>165</v>
      </c>
      <c r="AX15" s="45" t="s">
        <v>165</v>
      </c>
      <c r="AY15" s="45" t="s">
        <v>165</v>
      </c>
      <c r="AZ15" s="45" t="s">
        <v>165</v>
      </c>
      <c r="BA15" s="45" t="s">
        <v>165</v>
      </c>
      <c r="BB15" s="45" t="s">
        <v>165</v>
      </c>
      <c r="BC15" s="45" t="s">
        <v>165</v>
      </c>
      <c r="BD15" s="50" t="s">
        <v>190</v>
      </c>
    </row>
    <row r="16" spans="1:56" ht="38.25" customHeight="1" thickBot="1" x14ac:dyDescent="0.25">
      <c r="A16" s="494"/>
      <c r="B16" s="48" t="s">
        <v>182</v>
      </c>
      <c r="C16" s="48" t="s">
        <v>123</v>
      </c>
      <c r="D16" s="4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 t="s">
        <v>166</v>
      </c>
      <c r="U16" s="49" t="s">
        <v>165</v>
      </c>
      <c r="V16" s="49" t="s">
        <v>165</v>
      </c>
      <c r="W16" s="49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49" t="s">
        <v>165</v>
      </c>
      <c r="AV16" s="49" t="s">
        <v>165</v>
      </c>
      <c r="AW16" s="49" t="s">
        <v>165</v>
      </c>
      <c r="AX16" s="49" t="s">
        <v>165</v>
      </c>
      <c r="AY16" s="49" t="s">
        <v>165</v>
      </c>
      <c r="AZ16" s="49" t="s">
        <v>165</v>
      </c>
      <c r="BA16" s="49" t="s">
        <v>165</v>
      </c>
      <c r="BB16" s="49" t="s">
        <v>165</v>
      </c>
      <c r="BC16" s="49" t="s">
        <v>165</v>
      </c>
      <c r="BD16" s="52"/>
    </row>
    <row r="17" spans="1:56" ht="28.5" customHeight="1" thickBot="1" x14ac:dyDescent="0.25">
      <c r="A17" s="494"/>
      <c r="B17" s="48" t="s">
        <v>195</v>
      </c>
      <c r="C17" s="91" t="s">
        <v>12</v>
      </c>
      <c r="D17" s="4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 t="s">
        <v>165</v>
      </c>
      <c r="V17" s="49" t="s">
        <v>165</v>
      </c>
      <c r="W17" s="49"/>
      <c r="X17" s="26"/>
      <c r="Y17" s="26"/>
      <c r="Z17" s="26"/>
      <c r="AA17" s="26"/>
      <c r="AB17" s="26"/>
      <c r="AC17" s="26"/>
      <c r="AD17" s="26"/>
      <c r="AE17" s="26" t="s">
        <v>188</v>
      </c>
      <c r="AF17" s="26" t="s">
        <v>188</v>
      </c>
      <c r="AG17" s="26" t="s">
        <v>199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49" t="s">
        <v>165</v>
      </c>
      <c r="AV17" s="49" t="s">
        <v>165</v>
      </c>
      <c r="AW17" s="49" t="s">
        <v>165</v>
      </c>
      <c r="AX17" s="49" t="s">
        <v>165</v>
      </c>
      <c r="AY17" s="49" t="s">
        <v>165</v>
      </c>
      <c r="AZ17" s="49" t="s">
        <v>165</v>
      </c>
      <c r="BA17" s="49" t="s">
        <v>165</v>
      </c>
      <c r="BB17" s="49" t="s">
        <v>165</v>
      </c>
      <c r="BC17" s="49" t="s">
        <v>165</v>
      </c>
      <c r="BD17" s="52"/>
    </row>
    <row r="18" spans="1:56" ht="73.5" customHeight="1" thickBot="1" x14ac:dyDescent="0.25">
      <c r="A18" s="494"/>
      <c r="B18" s="88" t="s">
        <v>30</v>
      </c>
      <c r="C18" s="88" t="s">
        <v>128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 t="s">
        <v>165</v>
      </c>
      <c r="V18" s="45" t="s">
        <v>165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 t="s">
        <v>165</v>
      </c>
      <c r="AV18" s="45" t="s">
        <v>165</v>
      </c>
      <c r="AW18" s="45" t="s">
        <v>165</v>
      </c>
      <c r="AX18" s="45" t="s">
        <v>165</v>
      </c>
      <c r="AY18" s="45" t="s">
        <v>165</v>
      </c>
      <c r="AZ18" s="45" t="s">
        <v>165</v>
      </c>
      <c r="BA18" s="45" t="s">
        <v>165</v>
      </c>
      <c r="BB18" s="45" t="s">
        <v>165</v>
      </c>
      <c r="BC18" s="45" t="s">
        <v>165</v>
      </c>
      <c r="BD18" s="50" t="s">
        <v>190</v>
      </c>
    </row>
    <row r="19" spans="1:56" ht="40.5" customHeight="1" thickBot="1" x14ac:dyDescent="0.25">
      <c r="A19" s="494"/>
      <c r="B19" s="48" t="s">
        <v>197</v>
      </c>
      <c r="C19" s="48" t="s">
        <v>129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 t="s">
        <v>166</v>
      </c>
      <c r="U19" s="49" t="s">
        <v>165</v>
      </c>
      <c r="V19" s="49" t="s">
        <v>165</v>
      </c>
      <c r="W19" s="49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49" t="s">
        <v>165</v>
      </c>
      <c r="AV19" s="49" t="s">
        <v>165</v>
      </c>
      <c r="AW19" s="49" t="s">
        <v>165</v>
      </c>
      <c r="AX19" s="49" t="s">
        <v>165</v>
      </c>
      <c r="AY19" s="49" t="s">
        <v>165</v>
      </c>
      <c r="AZ19" s="49" t="s">
        <v>165</v>
      </c>
      <c r="BA19" s="49" t="s">
        <v>165</v>
      </c>
      <c r="BB19" s="49" t="s">
        <v>165</v>
      </c>
      <c r="BC19" s="49" t="s">
        <v>165</v>
      </c>
      <c r="BD19" s="52"/>
    </row>
    <row r="20" spans="1:56" ht="24.75" customHeight="1" thickBot="1" x14ac:dyDescent="0.25">
      <c r="A20" s="494"/>
      <c r="B20" s="27" t="s">
        <v>198</v>
      </c>
      <c r="C20" s="91" t="s">
        <v>12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26" t="s">
        <v>165</v>
      </c>
      <c r="V20" s="49" t="s">
        <v>165</v>
      </c>
      <c r="W20" s="49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 t="s">
        <v>188</v>
      </c>
      <c r="AI20" s="26" t="s">
        <v>188</v>
      </c>
      <c r="AJ20" s="26" t="s">
        <v>199</v>
      </c>
      <c r="AK20" s="26" t="s">
        <v>194</v>
      </c>
      <c r="AL20" s="26" t="s">
        <v>194</v>
      </c>
      <c r="AM20" s="26" t="s">
        <v>194</v>
      </c>
      <c r="AN20" s="26" t="s">
        <v>194</v>
      </c>
      <c r="AO20" s="26" t="s">
        <v>193</v>
      </c>
      <c r="AP20" s="26" t="s">
        <v>193</v>
      </c>
      <c r="AQ20" s="26" t="s">
        <v>193</v>
      </c>
      <c r="AR20" s="26" t="s">
        <v>193</v>
      </c>
      <c r="AS20" s="26" t="s">
        <v>192</v>
      </c>
      <c r="AT20" s="26" t="s">
        <v>192</v>
      </c>
      <c r="AU20" s="26" t="s">
        <v>165</v>
      </c>
      <c r="AV20" s="26" t="s">
        <v>165</v>
      </c>
      <c r="AW20" s="26" t="s">
        <v>165</v>
      </c>
      <c r="AX20" s="26" t="s">
        <v>165</v>
      </c>
      <c r="AY20" s="26" t="s">
        <v>165</v>
      </c>
      <c r="AZ20" s="26" t="s">
        <v>165</v>
      </c>
      <c r="BA20" s="26" t="s">
        <v>165</v>
      </c>
      <c r="BB20" s="26" t="s">
        <v>165</v>
      </c>
      <c r="BC20" s="26" t="s">
        <v>165</v>
      </c>
      <c r="BD20" s="52"/>
    </row>
    <row r="21" spans="1:56" ht="73.5" customHeight="1" thickBot="1" x14ac:dyDescent="0.25">
      <c r="A21" s="494"/>
      <c r="B21" s="88" t="s">
        <v>249</v>
      </c>
      <c r="C21" s="88" t="s">
        <v>250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 t="s">
        <v>165</v>
      </c>
      <c r="V21" s="45" t="s">
        <v>165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 t="s">
        <v>165</v>
      </c>
      <c r="AV21" s="45" t="s">
        <v>165</v>
      </c>
      <c r="AW21" s="45" t="s">
        <v>165</v>
      </c>
      <c r="AX21" s="45" t="s">
        <v>165</v>
      </c>
      <c r="AY21" s="45" t="s">
        <v>165</v>
      </c>
      <c r="AZ21" s="45" t="s">
        <v>165</v>
      </c>
      <c r="BA21" s="45" t="s">
        <v>165</v>
      </c>
      <c r="BB21" s="45" t="s">
        <v>165</v>
      </c>
      <c r="BC21" s="45" t="s">
        <v>165</v>
      </c>
      <c r="BD21" s="50" t="s">
        <v>255</v>
      </c>
    </row>
    <row r="22" spans="1:56" ht="40.5" customHeight="1" thickBot="1" x14ac:dyDescent="0.25">
      <c r="A22" s="494"/>
      <c r="B22" s="48" t="s">
        <v>251</v>
      </c>
      <c r="C22" s="48" t="s">
        <v>213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165</v>
      </c>
      <c r="V22" s="49" t="s">
        <v>165</v>
      </c>
      <c r="W22" s="49"/>
      <c r="X22" s="26"/>
      <c r="Y22" s="26" t="s">
        <v>199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49" t="s">
        <v>165</v>
      </c>
      <c r="AV22" s="49" t="s">
        <v>165</v>
      </c>
      <c r="AW22" s="49" t="s">
        <v>165</v>
      </c>
      <c r="AX22" s="49" t="s">
        <v>165</v>
      </c>
      <c r="AY22" s="49" t="s">
        <v>165</v>
      </c>
      <c r="AZ22" s="49" t="s">
        <v>165</v>
      </c>
      <c r="BA22" s="49" t="s">
        <v>165</v>
      </c>
      <c r="BB22" s="49" t="s">
        <v>165</v>
      </c>
      <c r="BC22" s="49" t="s">
        <v>165</v>
      </c>
      <c r="BD22" s="52"/>
    </row>
    <row r="23" spans="1:56" ht="50.25" customHeight="1" thickBot="1" x14ac:dyDescent="0.25">
      <c r="A23" s="494"/>
      <c r="B23" s="48" t="s">
        <v>252</v>
      </c>
      <c r="C23" s="48" t="s">
        <v>253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 t="s">
        <v>165</v>
      </c>
      <c r="V23" s="49" t="s">
        <v>165</v>
      </c>
      <c r="W23" s="49"/>
      <c r="X23" s="26"/>
      <c r="Y23" s="26" t="s">
        <v>241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49" t="s">
        <v>165</v>
      </c>
      <c r="AV23" s="49" t="s">
        <v>165</v>
      </c>
      <c r="AW23" s="49" t="s">
        <v>165</v>
      </c>
      <c r="AX23" s="49" t="s">
        <v>165</v>
      </c>
      <c r="AY23" s="49" t="s">
        <v>165</v>
      </c>
      <c r="AZ23" s="49" t="s">
        <v>165</v>
      </c>
      <c r="BA23" s="49" t="s">
        <v>165</v>
      </c>
      <c r="BB23" s="49" t="s">
        <v>165</v>
      </c>
      <c r="BC23" s="49" t="s">
        <v>165</v>
      </c>
      <c r="BD23" s="52"/>
    </row>
    <row r="24" spans="1:56" ht="24.75" customHeight="1" thickBot="1" x14ac:dyDescent="0.25">
      <c r="A24" s="494"/>
      <c r="B24" s="27" t="s">
        <v>254</v>
      </c>
      <c r="C24" s="91" t="s">
        <v>63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6" t="s">
        <v>165</v>
      </c>
      <c r="V24" s="49" t="s">
        <v>165</v>
      </c>
      <c r="W24" s="49"/>
      <c r="X24" s="26"/>
      <c r="Y24" s="26"/>
      <c r="Z24" s="26" t="s">
        <v>236</v>
      </c>
      <c r="AA24" s="26" t="s">
        <v>199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 t="s">
        <v>194</v>
      </c>
      <c r="AL24" s="26" t="s">
        <v>194</v>
      </c>
      <c r="AM24" s="26" t="s">
        <v>194</v>
      </c>
      <c r="AN24" s="26" t="s">
        <v>194</v>
      </c>
      <c r="AO24" s="26" t="s">
        <v>193</v>
      </c>
      <c r="AP24" s="26" t="s">
        <v>193</v>
      </c>
      <c r="AQ24" s="26" t="s">
        <v>193</v>
      </c>
      <c r="AR24" s="26" t="s">
        <v>193</v>
      </c>
      <c r="AS24" s="26" t="s">
        <v>192</v>
      </c>
      <c r="AT24" s="26" t="s">
        <v>192</v>
      </c>
      <c r="AU24" s="26" t="s">
        <v>165</v>
      </c>
      <c r="AV24" s="26" t="s">
        <v>165</v>
      </c>
      <c r="AW24" s="26" t="s">
        <v>165</v>
      </c>
      <c r="AX24" s="26" t="s">
        <v>165</v>
      </c>
      <c r="AY24" s="26" t="s">
        <v>165</v>
      </c>
      <c r="AZ24" s="26" t="s">
        <v>165</v>
      </c>
      <c r="BA24" s="26" t="s">
        <v>165</v>
      </c>
      <c r="BB24" s="26" t="s">
        <v>165</v>
      </c>
      <c r="BC24" s="26" t="s">
        <v>165</v>
      </c>
      <c r="BD24" s="52"/>
    </row>
    <row r="25" spans="1:56" ht="13.5" thickBot="1" x14ac:dyDescent="0.25">
      <c r="A25" s="495"/>
      <c r="B25" s="523" t="s">
        <v>100</v>
      </c>
      <c r="C25" s="52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>
        <v>2</v>
      </c>
      <c r="T25" s="45">
        <v>4</v>
      </c>
      <c r="U25" s="51" t="s">
        <v>165</v>
      </c>
      <c r="V25" s="51" t="s">
        <v>165</v>
      </c>
      <c r="W25" s="51"/>
      <c r="X25" s="45"/>
      <c r="Y25" s="45">
        <v>7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 t="s">
        <v>165</v>
      </c>
      <c r="AV25" s="45" t="s">
        <v>165</v>
      </c>
      <c r="AW25" s="45" t="s">
        <v>165</v>
      </c>
      <c r="AX25" s="45" t="s">
        <v>165</v>
      </c>
      <c r="AY25" s="45" t="s">
        <v>165</v>
      </c>
      <c r="AZ25" s="45" t="s">
        <v>165</v>
      </c>
      <c r="BA25" s="45" t="s">
        <v>165</v>
      </c>
      <c r="BB25" s="45" t="s">
        <v>165</v>
      </c>
      <c r="BC25" s="45" t="s">
        <v>165</v>
      </c>
      <c r="BD25" s="50" t="s">
        <v>257</v>
      </c>
    </row>
    <row r="26" spans="1:56" ht="13.5" thickBot="1" x14ac:dyDescent="0.25">
      <c r="A26" s="86"/>
      <c r="B26" s="84" t="s">
        <v>100</v>
      </c>
      <c r="C26" s="85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46"/>
      <c r="T26" s="46"/>
      <c r="U26" s="87" t="s">
        <v>165</v>
      </c>
      <c r="V26" s="87" t="s">
        <v>165</v>
      </c>
      <c r="W26" s="87"/>
      <c r="X26" s="87"/>
      <c r="Y26" s="87"/>
      <c r="Z26" s="87"/>
      <c r="AA26" s="87"/>
      <c r="AB26" s="87"/>
      <c r="AC26" s="47"/>
      <c r="AD26" s="4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 t="s">
        <v>165</v>
      </c>
      <c r="AV26" s="87" t="s">
        <v>165</v>
      </c>
      <c r="AW26" s="87" t="s">
        <v>165</v>
      </c>
      <c r="AX26" s="87" t="s">
        <v>165</v>
      </c>
      <c r="AY26" s="87" t="s">
        <v>165</v>
      </c>
      <c r="AZ26" s="87" t="s">
        <v>165</v>
      </c>
      <c r="BA26" s="87" t="s">
        <v>165</v>
      </c>
      <c r="BB26" s="87" t="s">
        <v>165</v>
      </c>
      <c r="BC26" s="87" t="s">
        <v>165</v>
      </c>
      <c r="BD26" s="87"/>
    </row>
  </sheetData>
  <mergeCells count="21">
    <mergeCell ref="AD2:AF2"/>
    <mergeCell ref="AH2:AJ2"/>
    <mergeCell ref="AL2:AO2"/>
    <mergeCell ref="AQ2:AS2"/>
    <mergeCell ref="AU2:AX2"/>
    <mergeCell ref="A1:BD1"/>
    <mergeCell ref="A7:A25"/>
    <mergeCell ref="B25:C25"/>
    <mergeCell ref="C2:C4"/>
    <mergeCell ref="E2:G2"/>
    <mergeCell ref="I2:K2"/>
    <mergeCell ref="M2:O2"/>
    <mergeCell ref="A5:BD5"/>
    <mergeCell ref="A2:A4"/>
    <mergeCell ref="B2:B4"/>
    <mergeCell ref="BD2:BD3"/>
    <mergeCell ref="D3:BC3"/>
    <mergeCell ref="Q2:T2"/>
    <mergeCell ref="V2:X2"/>
    <mergeCell ref="AZ2:BB2"/>
    <mergeCell ref="Z2:AB2"/>
  </mergeCells>
  <hyperlinks>
    <hyperlink ref="BD2" location="_ftn1" display="_ftn1"/>
  </hyperlinks>
  <pageMargins left="0.51181102362204722" right="0" top="0.35433070866141736" bottom="0.35433070866141736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</vt:lpstr>
      <vt:lpstr>1 курс</vt:lpstr>
      <vt:lpstr>2 курс</vt:lpstr>
      <vt:lpstr> 3 курс</vt:lpstr>
      <vt:lpstr>4 курс</vt:lpstr>
      <vt:lpstr>1-КГА</vt:lpstr>
      <vt:lpstr>2-кга</vt:lpstr>
      <vt:lpstr>3-кга</vt:lpstr>
      <vt:lpstr>4-кга</vt:lpstr>
      <vt:lpstr>пояснительная</vt:lpstr>
    </vt:vector>
  </TitlesOfParts>
  <Company>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Влад</cp:lastModifiedBy>
  <cp:lastPrinted>2016-08-16T04:00:37Z</cp:lastPrinted>
  <dcterms:created xsi:type="dcterms:W3CDTF">2008-04-14T07:52:44Z</dcterms:created>
  <dcterms:modified xsi:type="dcterms:W3CDTF">2021-04-25T13:59:54Z</dcterms:modified>
</cp:coreProperties>
</file>